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8431"/>
  <workbookPr defaultThemeVersion="124226"/>
  <mc:AlternateContent xmlns:mc="http://schemas.openxmlformats.org/markup-compatibility/2006">
    <mc:Choice Requires="x15">
      <x15ac:absPath xmlns:x15ac="http://schemas.microsoft.com/office/spreadsheetml/2010/11/ac" url="https://safetysolutionsltd-my.sharepoint.com/personal/peter_hewett_safetysolutions_co_nz/Documents/Documents2017/work/SSL.web/"/>
    </mc:Choice>
  </mc:AlternateContent>
  <xr:revisionPtr revIDLastSave="3" documentId="DF72D300CF2802CBC3F8C918B887036954A303A0" xr6:coauthVersionLast="23" xr6:coauthVersionMax="23" xr10:uidLastSave="{EC8010E0-D035-4DC7-A56D-2B839ACACA44}"/>
  <bookViews>
    <workbookView xWindow="0" yWindow="0" windowWidth="28800" windowHeight="12210" xr2:uid="{00000000-000D-0000-FFFF-FFFF00000000}"/>
  </bookViews>
  <sheets>
    <sheet name="ALARP form" sheetId="2" r:id="rId1"/>
  </sheets>
  <calcPr calcId="171027"/>
</workbook>
</file>

<file path=xl/calcChain.xml><?xml version="1.0" encoding="utf-8"?>
<calcChain xmlns="http://schemas.openxmlformats.org/spreadsheetml/2006/main">
  <c r="B41" i="2" l="1"/>
  <c r="C92" i="2"/>
  <c r="B65" i="2"/>
  <c r="D80" i="2" l="1"/>
  <c r="D73" i="2" l="1"/>
  <c r="D77" i="2" s="1"/>
  <c r="H77" i="2" s="1"/>
  <c r="H74" i="2" s="1"/>
  <c r="D82" i="2" s="1"/>
  <c r="H75" i="2" l="1"/>
  <c r="H76" i="2" s="1"/>
  <c r="G60" i="2" l="1"/>
  <c r="F69" i="2"/>
  <c r="F45" i="2" l="1"/>
  <c r="D49" i="2" l="1"/>
  <c r="D53" i="2" l="1"/>
  <c r="H53" i="2" s="1"/>
  <c r="H50" i="2" s="1"/>
  <c r="B61" i="2" s="1"/>
  <c r="H51" i="2" l="1"/>
  <c r="H52"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Paul Feltoe</author>
    <author>Bilodeau Chris</author>
  </authors>
  <commentList>
    <comment ref="B12" authorId="0" shapeId="0" xr:uid="{00000000-0006-0000-0000-000001000000}">
      <text>
        <r>
          <rPr>
            <sz val="9"/>
            <color indexed="81"/>
            <rFont val="Tahoma"/>
            <family val="2"/>
          </rPr>
          <t>The user should refer to the risk matrix and assess the severity of the consequences. In some cases, multiple consequences may apply.</t>
        </r>
      </text>
    </comment>
    <comment ref="B20" authorId="0" shapeId="0" xr:uid="{00000000-0006-0000-0000-000002000000}">
      <text>
        <r>
          <rPr>
            <sz val="9"/>
            <color indexed="81"/>
            <rFont val="Tahoma"/>
            <family val="2"/>
          </rPr>
          <t>The user should define what are the top 3 causes of the event.
The unmitigated likelihood represents the likelihood of the consequences if the controls are not in place.</t>
        </r>
      </text>
    </comment>
    <comment ref="E27" authorId="0" shapeId="0" xr:uid="{00000000-0006-0000-0000-000003000000}">
      <text>
        <r>
          <rPr>
            <sz val="9"/>
            <color indexed="81"/>
            <rFont val="Tahoma"/>
            <family val="2"/>
          </rPr>
          <t>User to determine the unmitigated risk level from the risk matrix.</t>
        </r>
      </text>
    </comment>
    <comment ref="A30" authorId="0" shapeId="0" xr:uid="{00000000-0006-0000-0000-000004000000}">
      <text>
        <r>
          <rPr>
            <sz val="9"/>
            <color indexed="81"/>
            <rFont val="Tahoma"/>
            <family val="2"/>
          </rPr>
          <t>User to enter preventative controls and mitigative controls in place to manage the risk.</t>
        </r>
      </text>
    </comment>
    <comment ref="H39" authorId="0" shapeId="0" xr:uid="{00000000-0006-0000-0000-000005000000}">
      <text>
        <r>
          <rPr>
            <sz val="9"/>
            <color indexed="81"/>
            <rFont val="Tahoma"/>
            <family val="2"/>
          </rPr>
          <t>User to define the likelihood of the consequences WITH barriers for the existing design.</t>
        </r>
      </text>
    </comment>
    <comment ref="E42" authorId="0" shapeId="0" xr:uid="{00000000-0006-0000-0000-000006000000}">
      <text>
        <r>
          <rPr>
            <sz val="9"/>
            <color indexed="81"/>
            <rFont val="Tahoma"/>
            <family val="2"/>
          </rPr>
          <t>User to determine the mitigated risk level from the risk matrix.</t>
        </r>
      </text>
    </comment>
    <comment ref="A47" authorId="0" shapeId="0" xr:uid="{00000000-0006-0000-0000-000007000000}">
      <text>
        <r>
          <rPr>
            <sz val="9"/>
            <color indexed="81"/>
            <rFont val="Tahoma"/>
            <family val="2"/>
          </rPr>
          <t>Refer to process safety risk assessment procedure for details. Entries coloured gray to be as per the procedure.</t>
        </r>
      </text>
    </comment>
    <comment ref="F54" authorId="1" shapeId="0" xr:uid="{00000000-0006-0000-0000-000008000000}">
      <text>
        <r>
          <rPr>
            <b/>
            <sz val="9"/>
            <color indexed="81"/>
            <rFont val="Tahoma"/>
            <family val="2"/>
          </rPr>
          <t>Bilodeau Chris:</t>
        </r>
        <r>
          <rPr>
            <sz val="9"/>
            <color indexed="81"/>
            <rFont val="Tahoma"/>
            <family val="2"/>
          </rPr>
          <t xml:space="preserve">
??</t>
        </r>
      </text>
    </comment>
    <comment ref="A78" authorId="1" shapeId="0" xr:uid="{00000000-0006-0000-0000-000009000000}">
      <text>
        <r>
          <rPr>
            <b/>
            <sz val="9"/>
            <color indexed="81"/>
            <rFont val="Tahoma"/>
            <family val="2"/>
          </rPr>
          <t>Bilodeau Chris:</t>
        </r>
        <r>
          <rPr>
            <sz val="9"/>
            <color indexed="81"/>
            <rFont val="Tahoma"/>
            <family val="2"/>
          </rPr>
          <t xml:space="preserve">
Align with regulations regarding SFARP tests</t>
        </r>
      </text>
    </comment>
  </commentList>
</comments>
</file>

<file path=xl/sharedStrings.xml><?xml version="1.0" encoding="utf-8"?>
<sst xmlns="http://schemas.openxmlformats.org/spreadsheetml/2006/main" count="143" uniqueCount="101">
  <si>
    <t>Description</t>
  </si>
  <si>
    <t>L1</t>
  </si>
  <si>
    <t>L2</t>
  </si>
  <si>
    <t>L3</t>
  </si>
  <si>
    <t>L4</t>
  </si>
  <si>
    <t>L5</t>
  </si>
  <si>
    <t>L6</t>
  </si>
  <si>
    <t>People</t>
  </si>
  <si>
    <t>Environment</t>
  </si>
  <si>
    <t>Asset</t>
  </si>
  <si>
    <t>Reputation</t>
  </si>
  <si>
    <t>Financial</t>
  </si>
  <si>
    <t>Unmitigated Likelihood</t>
  </si>
  <si>
    <t>Unmitigated Risk</t>
  </si>
  <si>
    <t>Reasoning</t>
  </si>
  <si>
    <t>Medium</t>
  </si>
  <si>
    <t>Low</t>
  </si>
  <si>
    <t>High</t>
  </si>
  <si>
    <t>ALARP Signoff (mitigated)</t>
  </si>
  <si>
    <t>List people involved in Risk Assessment</t>
  </si>
  <si>
    <t>Preventative Controls in place now</t>
  </si>
  <si>
    <t>Mitigation Controls in place now</t>
  </si>
  <si>
    <t>Yes</t>
  </si>
  <si>
    <t>No</t>
  </si>
  <si>
    <t>Description of Hazard &amp; Risk</t>
  </si>
  <si>
    <t>Consequence</t>
  </si>
  <si>
    <t>Applicable</t>
  </si>
  <si>
    <t>Highest Ranking</t>
  </si>
  <si>
    <t>Initiating Event 1</t>
  </si>
  <si>
    <t>Initiating Event 2</t>
  </si>
  <si>
    <t>Initiating Event 3</t>
  </si>
  <si>
    <t>Reasoning / Source</t>
  </si>
  <si>
    <t>Uncontrolled Risk Section</t>
  </si>
  <si>
    <t>Sign</t>
  </si>
  <si>
    <t>Consequences in the Absence of Control</t>
  </si>
  <si>
    <t>Risk Procedure or Process Used</t>
  </si>
  <si>
    <t>Date</t>
  </si>
  <si>
    <t>Residual Risk Section - Pre Actions</t>
  </si>
  <si>
    <t>Residual Risk Section - Post Actions</t>
  </si>
  <si>
    <t>Mitigated Risk - Pre Actions</t>
  </si>
  <si>
    <t>Mitigated Risk - Post Actions</t>
  </si>
  <si>
    <t>or</t>
  </si>
  <si>
    <t>Action</t>
  </si>
  <si>
    <t>Total Cost</t>
  </si>
  <si>
    <t>Cost Estimate</t>
  </si>
  <si>
    <t>Cost per Scenario</t>
  </si>
  <si>
    <t>Pre-Approved</t>
  </si>
  <si>
    <t>This shows the process is ALARP and no additional actions can be seen as reasonably practicable</t>
  </si>
  <si>
    <t>Risk target met? (Y/N)</t>
  </si>
  <si>
    <t>Are further additional controls justified? (Y/N)</t>
  </si>
  <si>
    <t>Name
Position</t>
  </si>
  <si>
    <t>Process Hazard Review (PHR)</t>
  </si>
  <si>
    <t>Layer of Protection Analysis LOPA)</t>
  </si>
  <si>
    <t>Scenarios Affected</t>
  </si>
  <si>
    <t>Total Affected</t>
  </si>
  <si>
    <t>ALARP Demonstration - post actions</t>
  </si>
  <si>
    <t>Gross Disproportion Test - pre actions</t>
  </si>
  <si>
    <t>Cost Benefit Analysis Section</t>
  </si>
  <si>
    <t>What is Gross Disproportion?</t>
  </si>
  <si>
    <t>The concept of gross disproportion requires duty-holders to weigh the costs of a proposed control measure against its risk reduction benefits. Specifically, it states that a proposed control measure must be implemented if the 'sacrifice' (or costs) are not grossly disproportionate to the benefits achieved by the measure.</t>
  </si>
  <si>
    <t>Background</t>
  </si>
  <si>
    <t>What is a CBA?</t>
  </si>
  <si>
    <t>In a CBA, all costs and benefits are expressed in a common currency, usually money, so that a comparison can be made between different options. It is a defined methodology for valuing costs and benefits that enables broad comparisons to be made between health and safety risk reduction measures on a consistent basis, giving a measure of transparency to the decision making process.</t>
  </si>
  <si>
    <t>‘Reducing Risks, Protecting People’ (R2P2) discusses reasonable practicability and affirms the expectation that risk reduction action is to be taken using established relevant good practice as a baseline. Where relevant good practice is a good fit to the circumstances, then decisions on risk reduction action are straightforward.
In circumstances where established good practice does not exist, is out of date or the situation is complex and the relevance of individual good practices is questionable (e.g. the combination of discrete hazards is not foreseen in the good practice documents), the decision making process on risk reduction action is less straightforward. CBA aids the decision making process by giving monetary values to the costs and benefits and to enable a comparison of like quantities. The analysis can help make an informed choice between risk reduction options.
A CBA cannot form the sole argument of an ALARP decision nor can it be used to undermine existing standards and good practice.
For many ALARP decisions, the HSE does not expect duty holders to undertake a detailed CBA, and a simple comparison of costs and benefits may suffice. Where major health and safety issues are being considered, a more rigorous CBA may be of value.</t>
  </si>
  <si>
    <t>Gross Disproportion Test - post actions</t>
  </si>
  <si>
    <t>What is VOSL?</t>
  </si>
  <si>
    <t>Mitigated Likelihood 
Pre Actions</t>
  </si>
  <si>
    <t>Mitigated Likelihood
Post Actions</t>
  </si>
  <si>
    <t>Notes:</t>
  </si>
  <si>
    <t>Gross Disproportion Threshold (GDT)</t>
  </si>
  <si>
    <t>Value of Statistical Life (VOSL)</t>
  </si>
  <si>
    <t>Life of Plant (yrs)</t>
  </si>
  <si>
    <t>Independent Protection Layer Risk Reduction (pfd)</t>
  </si>
  <si>
    <t>Independent Protection Layer Cost</t>
  </si>
  <si>
    <t>Independent Protection Layer Cost over life of plant</t>
  </si>
  <si>
    <t>Value of Risk Reduction over Life of Plant</t>
  </si>
  <si>
    <t>Reduction in Risk (fatalities / year)</t>
  </si>
  <si>
    <t>Starting Risk Level (fatalities / year)</t>
  </si>
  <si>
    <t>Independent Protection Layer Maintenance (cost / year)</t>
  </si>
  <si>
    <t>Cost Benefit Analysis (CBA) Section</t>
  </si>
  <si>
    <t>Main Initiators of Event (what can cause the scenario - top three)</t>
  </si>
  <si>
    <t>Quantitative Mitigated Risk Frequency  (eg LOPA) - Pre Actions</t>
  </si>
  <si>
    <t>Quantitative Mitigated Risk Frequency  (eg LOPA) - Post Actions</t>
  </si>
  <si>
    <t>xxxx</t>
  </si>
  <si>
    <t>Is good practice being applied to manage all barriers and initiators? (Y/ N)</t>
  </si>
  <si>
    <t>xxxxx</t>
  </si>
  <si>
    <t>Very High</t>
  </si>
  <si>
    <r>
      <rPr>
        <b/>
        <sz val="10"/>
        <color theme="1"/>
        <rFont val="Arial Narrow"/>
        <family val="2"/>
      </rPr>
      <t>Low / Medium / High</t>
    </r>
    <r>
      <rPr>
        <sz val="10"/>
        <color theme="1"/>
        <rFont val="Arial Narrow"/>
        <family val="2"/>
      </rPr>
      <t xml:space="preserve"> Level of Approval (as decided by Final Risk Score)
Note: Low - XXXX
Medium - XXXX
High - XXXX
Very High - XXXX</t>
    </r>
  </si>
  <si>
    <t>C1</t>
  </si>
  <si>
    <t>C2</t>
  </si>
  <si>
    <t>C3</t>
  </si>
  <si>
    <t>C4</t>
  </si>
  <si>
    <t>C5</t>
  </si>
  <si>
    <t>C6</t>
  </si>
  <si>
    <t>Fatalities per 1,000,000 years</t>
  </si>
  <si>
    <t>Independent Protection Layer Cost Allowed</t>
  </si>
  <si>
    <t>What is the GDF set to?</t>
  </si>
  <si>
    <r>
      <rPr>
        <b/>
        <sz val="10"/>
        <color rgb="FF111111"/>
        <rFont val="Arial Narrow"/>
        <family val="2"/>
      </rPr>
      <t>The GDF is set to 6 (by company officers).</t>
    </r>
    <r>
      <rPr>
        <sz val="10"/>
        <color rgb="FF111111"/>
        <rFont val="Arial Narrow"/>
        <family val="2"/>
      </rPr>
      <t xml:space="preserve">
Literature gives an approach to determining the gross disproportionate threshold as below:
Gross disproportion threshold = “how bad” + “how risky” + “how variable” + 3
For the most part our MAH risks only involve the potential for 1 fatality (less than 10) and therefore we would score 1.
Depending on the scenario and controls the residual risk can vary. Higher residual risk i.e. greater than 1 x 10-3 likelihood scores 3.
In terms of variability – we do not impact on towns or significant numbers of people therefore this would almost always score 1.</t>
    </r>
  </si>
  <si>
    <t>What is the VOSL?</t>
  </si>
  <si>
    <t>The Value of a Statistical Life (VOSL) – this is an estimate of the value society is willing to pay to reduce the risk of a death.</t>
  </si>
  <si>
    <t>Risk Score (from risk matrix)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</si>
</sst>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_-&quot;$&quot;* #,##0_-;\-&quot;$&quot;* #,##0_-;_-&quot;$&quot;* &quot;-&quot;??_-;_-@_-"/>
    <numFmt numFmtId="165" formatCode="0.000E+00"/>
  </numFmts>
  <fonts count="17" x14ac:knownFonts="1">
    <font>
      <sz val="10"/>
      <name val="MS Sans Serif"/>
      <family val="2"/>
    </font>
    <font>
      <sz val="10"/>
      <name val="Arial"/>
      <family val="2"/>
    </font>
    <font>
      <sz val="10"/>
      <color theme="1"/>
      <name val="Arial"/>
      <family val="2"/>
    </font>
    <font>
      <sz val="10"/>
      <name val="MS Sans Serif"/>
      <family val="2"/>
    </font>
    <font>
      <sz val="10"/>
      <name val="Arial Narrow"/>
      <family val="2"/>
    </font>
    <font>
      <sz val="10"/>
      <color theme="1"/>
      <name val="Arial Narrow"/>
      <family val="2"/>
    </font>
    <font>
      <b/>
      <sz val="10"/>
      <color theme="1"/>
      <name val="Arial Narrow"/>
      <family val="2"/>
    </font>
    <font>
      <b/>
      <sz val="12"/>
      <color theme="1"/>
      <name val="Arial Narrow"/>
      <family val="2"/>
    </font>
    <font>
      <b/>
      <sz val="10"/>
      <name val="Arial Narrow"/>
      <family val="2"/>
    </font>
    <font>
      <sz val="11"/>
      <color rgb="FF3F3F76"/>
      <name val="Calibri"/>
      <family val="2"/>
      <scheme val="minor"/>
    </font>
    <font>
      <sz val="11"/>
      <color rgb="FF3F3F76"/>
      <name val="Arial Narrow"/>
      <family val="2"/>
    </font>
    <font>
      <sz val="11"/>
      <name val="Arial Narrow"/>
      <family val="2"/>
    </font>
    <font>
      <sz val="10"/>
      <color rgb="FF111111"/>
      <name val="Arial Narrow"/>
      <family val="2"/>
    </font>
    <font>
      <b/>
      <u/>
      <sz val="12"/>
      <color theme="1"/>
      <name val="Arial Narrow"/>
      <family val="2"/>
    </font>
    <font>
      <b/>
      <sz val="10"/>
      <color rgb="FF111111"/>
      <name val="Arial Narrow"/>
      <family val="2"/>
    </font>
    <font>
      <sz val="9"/>
      <color indexed="81"/>
      <name val="Tahoma"/>
      <family val="2"/>
    </font>
    <font>
      <b/>
      <sz val="9"/>
      <color indexed="81"/>
      <name val="Tahoma"/>
      <family val="2"/>
    </font>
  </fonts>
  <fills count="8">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CC99"/>
      </patternFill>
    </fill>
    <fill>
      <patternFill patternType="solid">
        <fgColor theme="3" tint="0.79998168889431442"/>
        <bgColor indexed="64"/>
      </patternFill>
    </fill>
    <fill>
      <patternFill patternType="solid">
        <fgColor theme="0" tint="-0.249977111117893"/>
        <bgColor indexed="64"/>
      </patternFill>
    </fill>
  </fills>
  <borders count="56">
    <border>
      <left/>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s>
  <cellStyleXfs count="6">
    <xf numFmtId="0" fontId="0" fillId="0" borderId="0" applyNumberFormat="0" applyFill="0" applyBorder="0">
      <alignment vertical="top" wrapText="1"/>
    </xf>
    <xf numFmtId="0" fontId="1" fillId="0" borderId="0"/>
    <xf numFmtId="0" fontId="1" fillId="0" borderId="0"/>
    <xf numFmtId="0" fontId="2" fillId="0" borderId="0"/>
    <xf numFmtId="44" fontId="3" fillId="0" borderId="0" applyFont="0" applyFill="0" applyBorder="0" applyAlignment="0" applyProtection="0"/>
    <xf numFmtId="0" fontId="9" fillId="5" borderId="42" applyNumberFormat="0" applyAlignment="0" applyProtection="0"/>
  </cellStyleXfs>
  <cellXfs count="209">
    <xf numFmtId="0" fontId="0" fillId="0" borderId="0" xfId="0">
      <alignment vertical="top" wrapText="1"/>
    </xf>
    <xf numFmtId="0" fontId="5" fillId="0" borderId="6" xfId="3" applyFont="1" applyBorder="1"/>
    <xf numFmtId="0" fontId="5" fillId="0" borderId="0" xfId="3" applyFont="1" applyBorder="1"/>
    <xf numFmtId="0" fontId="5" fillId="0" borderId="8" xfId="3" applyFont="1" applyBorder="1"/>
    <xf numFmtId="0" fontId="5" fillId="0" borderId="9" xfId="3" applyFont="1" applyBorder="1" applyAlignment="1">
      <alignment vertical="top"/>
    </xf>
    <xf numFmtId="0" fontId="5" fillId="0" borderId="5" xfId="3" applyFont="1" applyBorder="1"/>
    <xf numFmtId="0" fontId="5" fillId="0" borderId="18" xfId="3" applyFont="1" applyBorder="1" applyAlignment="1">
      <alignment horizontal="center" vertical="center"/>
    </xf>
    <xf numFmtId="0" fontId="5" fillId="0" borderId="16" xfId="3" applyFont="1" applyBorder="1" applyAlignment="1">
      <alignment horizontal="center" vertical="center"/>
    </xf>
    <xf numFmtId="0" fontId="5" fillId="0" borderId="4" xfId="3" applyFont="1" applyBorder="1" applyAlignment="1">
      <alignment horizontal="center" vertical="center"/>
    </xf>
    <xf numFmtId="0" fontId="5" fillId="0" borderId="29" xfId="3" applyFont="1" applyBorder="1" applyAlignment="1">
      <alignment horizontal="center" vertical="center"/>
    </xf>
    <xf numFmtId="0" fontId="5" fillId="0" borderId="15" xfId="3" applyFont="1" applyBorder="1" applyAlignment="1">
      <alignment horizontal="center" vertical="center"/>
    </xf>
    <xf numFmtId="0" fontId="5" fillId="2" borderId="18" xfId="3" applyFont="1" applyFill="1" applyBorder="1" applyAlignment="1">
      <alignment horizontal="center" vertical="center"/>
    </xf>
    <xf numFmtId="0" fontId="5" fillId="0" borderId="19" xfId="3" applyFont="1" applyBorder="1" applyAlignment="1">
      <alignment horizontal="center" vertical="center"/>
    </xf>
    <xf numFmtId="0" fontId="5" fillId="0" borderId="20" xfId="3" applyFont="1" applyBorder="1" applyAlignment="1">
      <alignment horizontal="center" vertical="center"/>
    </xf>
    <xf numFmtId="0" fontId="5" fillId="0" borderId="27" xfId="3" applyFont="1" applyBorder="1" applyAlignment="1">
      <alignment vertical="center"/>
    </xf>
    <xf numFmtId="0" fontId="5" fillId="0" borderId="27" xfId="3" applyFont="1" applyBorder="1" applyAlignment="1">
      <alignment vertical="center" wrapText="1"/>
    </xf>
    <xf numFmtId="0" fontId="5" fillId="0" borderId="5" xfId="3" applyFont="1" applyBorder="1" applyAlignment="1">
      <alignment vertical="center"/>
    </xf>
    <xf numFmtId="0" fontId="5" fillId="0" borderId="27" xfId="3" applyFont="1" applyBorder="1"/>
    <xf numFmtId="11" fontId="5" fillId="0" borderId="18" xfId="3" applyNumberFormat="1" applyFont="1" applyFill="1" applyBorder="1"/>
    <xf numFmtId="0" fontId="5" fillId="0" borderId="18" xfId="3" applyFont="1" applyFill="1" applyBorder="1"/>
    <xf numFmtId="0" fontId="5" fillId="0" borderId="0" xfId="3" applyFont="1" applyBorder="1" applyAlignment="1">
      <alignment horizontal="center"/>
    </xf>
    <xf numFmtId="0" fontId="6" fillId="0" borderId="0" xfId="3" applyFont="1" applyBorder="1"/>
    <xf numFmtId="0" fontId="5" fillId="0" borderId="18" xfId="3" applyFont="1" applyFill="1" applyBorder="1" applyAlignment="1">
      <alignment horizontal="right"/>
    </xf>
    <xf numFmtId="164" fontId="5" fillId="0" borderId="18" xfId="4" applyNumberFormat="1" applyFont="1" applyFill="1" applyBorder="1"/>
    <xf numFmtId="11" fontId="5" fillId="0" borderId="21" xfId="3" applyNumberFormat="1" applyFont="1" applyFill="1" applyBorder="1"/>
    <xf numFmtId="164" fontId="5" fillId="0" borderId="21" xfId="4" applyNumberFormat="1" applyFont="1" applyFill="1" applyBorder="1"/>
    <xf numFmtId="11" fontId="5" fillId="0" borderId="16" xfId="3" applyNumberFormat="1" applyFont="1" applyFill="1" applyBorder="1" applyAlignment="1">
      <alignment horizontal="right"/>
    </xf>
    <xf numFmtId="164" fontId="5" fillId="0" borderId="22" xfId="4" applyNumberFormat="1" applyFont="1" applyFill="1" applyBorder="1"/>
    <xf numFmtId="0" fontId="5" fillId="0" borderId="50" xfId="3" applyFont="1" applyBorder="1" applyAlignment="1">
      <alignment horizontal="center" vertical="center"/>
    </xf>
    <xf numFmtId="0" fontId="5" fillId="0" borderId="51" xfId="3" applyFont="1" applyBorder="1" applyAlignment="1">
      <alignment horizontal="center" vertical="center"/>
    </xf>
    <xf numFmtId="164" fontId="5" fillId="0" borderId="18" xfId="4" applyNumberFormat="1" applyFont="1" applyBorder="1" applyAlignment="1">
      <alignment horizontal="center" vertical="center"/>
    </xf>
    <xf numFmtId="44" fontId="5" fillId="0" borderId="18" xfId="3" applyNumberFormat="1" applyFont="1" applyBorder="1" applyAlignment="1">
      <alignment vertical="center"/>
    </xf>
    <xf numFmtId="0" fontId="5" fillId="0" borderId="21" xfId="3" applyFont="1" applyBorder="1" applyAlignment="1">
      <alignment horizontal="center" vertical="center"/>
    </xf>
    <xf numFmtId="165" fontId="11" fillId="0" borderId="8" xfId="5" applyNumberFormat="1" applyFont="1" applyFill="1" applyBorder="1" applyAlignment="1">
      <alignment horizontal="right" vertical="center" wrapText="1"/>
    </xf>
    <xf numFmtId="1" fontId="11" fillId="0" borderId="9" xfId="5" applyNumberFormat="1" applyFont="1" applyFill="1" applyBorder="1" applyAlignment="1">
      <alignment horizontal="center" vertical="center" wrapText="1"/>
    </xf>
    <xf numFmtId="2" fontId="11" fillId="0" borderId="9" xfId="5" applyNumberFormat="1" applyFont="1" applyFill="1" applyBorder="1" applyAlignment="1">
      <alignment horizontal="center" vertical="center" wrapText="1"/>
    </xf>
    <xf numFmtId="0" fontId="5" fillId="4" borderId="7" xfId="3" applyFont="1" applyFill="1" applyBorder="1"/>
    <xf numFmtId="0" fontId="5" fillId="0" borderId="48" xfId="3" applyFont="1" applyBorder="1" applyAlignment="1">
      <alignment horizontal="center" vertical="center"/>
    </xf>
    <xf numFmtId="0" fontId="5" fillId="0" borderId="22" xfId="3" applyFont="1" applyBorder="1" applyAlignment="1">
      <alignment horizontal="center" vertical="center"/>
    </xf>
    <xf numFmtId="0" fontId="5" fillId="0" borderId="0" xfId="3" applyFont="1" applyBorder="1" applyAlignment="1">
      <alignment vertical="top" wrapText="1"/>
    </xf>
    <xf numFmtId="164" fontId="6" fillId="0" borderId="21" xfId="4" applyNumberFormat="1" applyFont="1" applyFill="1" applyBorder="1"/>
    <xf numFmtId="164" fontId="6" fillId="4" borderId="18" xfId="4" applyNumberFormat="1" applyFont="1" applyFill="1" applyBorder="1" applyAlignment="1">
      <alignment vertical="center"/>
    </xf>
    <xf numFmtId="0" fontId="6" fillId="0" borderId="14" xfId="3" applyFont="1" applyBorder="1" applyAlignment="1">
      <alignment vertical="center"/>
    </xf>
    <xf numFmtId="0" fontId="5" fillId="4" borderId="27" xfId="3" applyFont="1" applyFill="1" applyBorder="1" applyAlignment="1">
      <alignment horizontal="center"/>
    </xf>
    <xf numFmtId="0" fontId="5" fillId="4" borderId="18" xfId="3" applyFont="1" applyFill="1" applyBorder="1" applyAlignment="1">
      <alignment horizontal="center"/>
    </xf>
    <xf numFmtId="0" fontId="5" fillId="0" borderId="18" xfId="3" applyFont="1" applyBorder="1" applyAlignment="1">
      <alignment vertical="center" wrapText="1"/>
    </xf>
    <xf numFmtId="0" fontId="4" fillId="4" borderId="50" xfId="0" applyFont="1" applyFill="1" applyBorder="1" applyAlignment="1">
      <alignment horizontal="center"/>
    </xf>
    <xf numFmtId="0" fontId="5" fillId="4" borderId="50" xfId="3" applyFont="1" applyFill="1" applyBorder="1" applyAlignment="1">
      <alignment horizontal="center"/>
    </xf>
    <xf numFmtId="0" fontId="4" fillId="4" borderId="51" xfId="0" applyFont="1" applyFill="1" applyBorder="1" applyAlignment="1">
      <alignment horizontal="center"/>
    </xf>
    <xf numFmtId="0" fontId="12" fillId="0" borderId="0" xfId="0" applyFont="1" applyAlignment="1">
      <alignment horizontal="left" vertical="top" wrapText="1"/>
    </xf>
    <xf numFmtId="0" fontId="5" fillId="0" borderId="0" xfId="3" applyFont="1" applyBorder="1" applyAlignment="1">
      <alignment wrapText="1"/>
    </xf>
    <xf numFmtId="0" fontId="5" fillId="0" borderId="5" xfId="3" applyFont="1" applyBorder="1" applyAlignment="1">
      <alignment horizontal="center" vertical="center"/>
    </xf>
    <xf numFmtId="0" fontId="6" fillId="0" borderId="37" xfId="3" applyFont="1" applyBorder="1" applyAlignment="1">
      <alignment horizontal="left" vertical="center" wrapText="1"/>
    </xf>
    <xf numFmtId="0" fontId="6" fillId="0" borderId="49" xfId="3" applyFont="1" applyBorder="1" applyAlignment="1">
      <alignment horizontal="left" vertical="center" wrapText="1"/>
    </xf>
    <xf numFmtId="0" fontId="13" fillId="0" borderId="0" xfId="3" applyFont="1" applyBorder="1"/>
    <xf numFmtId="0" fontId="5" fillId="0" borderId="52" xfId="3" applyFont="1" applyBorder="1" applyAlignment="1"/>
    <xf numFmtId="0" fontId="5" fillId="0" borderId="43" xfId="3" applyFont="1" applyBorder="1" applyAlignment="1"/>
    <xf numFmtId="0" fontId="5" fillId="0" borderId="8" xfId="3" applyFont="1" applyBorder="1" applyAlignment="1">
      <alignment horizontal="left"/>
    </xf>
    <xf numFmtId="0" fontId="5" fillId="0" borderId="9" xfId="3" applyFont="1" applyBorder="1" applyAlignment="1"/>
    <xf numFmtId="0" fontId="5" fillId="0" borderId="23" xfId="3" applyFont="1" applyBorder="1"/>
    <xf numFmtId="0" fontId="5" fillId="7" borderId="18" xfId="3" applyFont="1" applyFill="1" applyBorder="1" applyAlignment="1">
      <alignment horizontal="right"/>
    </xf>
    <xf numFmtId="0" fontId="5" fillId="7" borderId="18" xfId="3" applyFont="1" applyFill="1" applyBorder="1"/>
    <xf numFmtId="164" fontId="5" fillId="7" borderId="18" xfId="4" applyNumberFormat="1" applyFont="1" applyFill="1" applyBorder="1"/>
    <xf numFmtId="11" fontId="5" fillId="7" borderId="21" xfId="3" applyNumberFormat="1" applyFont="1" applyFill="1" applyBorder="1"/>
    <xf numFmtId="0" fontId="12" fillId="0" borderId="0" xfId="0" applyFont="1" applyAlignment="1">
      <alignment horizontal="left" vertical="top" wrapText="1"/>
    </xf>
    <xf numFmtId="0" fontId="5" fillId="0" borderId="27" xfId="3" applyFont="1" applyBorder="1" applyAlignment="1">
      <alignment horizontal="left" vertical="center" wrapText="1"/>
    </xf>
    <xf numFmtId="0" fontId="5" fillId="0" borderId="18" xfId="3" applyFont="1" applyBorder="1" applyAlignment="1">
      <alignment horizontal="left" vertical="center" wrapText="1"/>
    </xf>
    <xf numFmtId="0" fontId="5" fillId="4" borderId="45" xfId="3" applyFont="1" applyFill="1" applyBorder="1" applyAlignment="1">
      <alignment horizontal="right" vertical="center"/>
    </xf>
    <xf numFmtId="0" fontId="5" fillId="4" borderId="26" xfId="3" applyFont="1" applyFill="1" applyBorder="1" applyAlignment="1">
      <alignment horizontal="right" vertical="center"/>
    </xf>
    <xf numFmtId="0" fontId="5" fillId="4" borderId="27" xfId="3" applyFont="1" applyFill="1" applyBorder="1" applyAlignment="1">
      <alignment horizontal="right" vertical="center"/>
    </xf>
    <xf numFmtId="0" fontId="5" fillId="0" borderId="24" xfId="3" applyFont="1" applyBorder="1" applyAlignment="1">
      <alignment horizontal="left" vertical="center"/>
    </xf>
    <xf numFmtId="0" fontId="5" fillId="0" borderId="25" xfId="3" applyFont="1" applyBorder="1" applyAlignment="1">
      <alignment horizontal="left" vertical="center"/>
    </xf>
    <xf numFmtId="0" fontId="5" fillId="0" borderId="43" xfId="3" applyFont="1" applyBorder="1" applyAlignment="1">
      <alignment horizontal="left"/>
    </xf>
    <xf numFmtId="0" fontId="5" fillId="0" borderId="44" xfId="3" applyFont="1" applyBorder="1" applyAlignment="1">
      <alignment horizontal="left"/>
    </xf>
    <xf numFmtId="0" fontId="5" fillId="0" borderId="9" xfId="3" applyFont="1" applyBorder="1" applyAlignment="1">
      <alignment horizontal="left"/>
    </xf>
    <xf numFmtId="0" fontId="5" fillId="0" borderId="10" xfId="3" applyFont="1" applyBorder="1" applyAlignment="1">
      <alignment horizontal="left"/>
    </xf>
    <xf numFmtId="0" fontId="5" fillId="0" borderId="21" xfId="3" applyFont="1" applyBorder="1" applyAlignment="1">
      <alignment horizontal="left" vertical="center" wrapText="1"/>
    </xf>
    <xf numFmtId="0" fontId="6" fillId="0" borderId="48" xfId="3" applyFont="1" applyBorder="1" applyAlignment="1">
      <alignment horizontal="center" vertical="center"/>
    </xf>
    <xf numFmtId="0" fontId="6" fillId="0" borderId="16" xfId="3" applyFont="1" applyBorder="1" applyAlignment="1">
      <alignment horizontal="center" vertical="center"/>
    </xf>
    <xf numFmtId="0" fontId="6" fillId="0" borderId="22" xfId="3" applyFont="1" applyBorder="1" applyAlignment="1">
      <alignment horizontal="center" vertical="center"/>
    </xf>
    <xf numFmtId="0" fontId="5" fillId="4" borderId="26" xfId="3" applyFont="1" applyFill="1" applyBorder="1" applyAlignment="1">
      <alignment horizontal="center"/>
    </xf>
    <xf numFmtId="0" fontId="5" fillId="4" borderId="28" xfId="3" applyFont="1" applyFill="1" applyBorder="1" applyAlignment="1">
      <alignment horizontal="center"/>
    </xf>
    <xf numFmtId="0" fontId="5" fillId="0" borderId="31" xfId="3" applyFont="1" applyBorder="1" applyAlignment="1">
      <alignment horizontal="left" vertical="top" wrapText="1"/>
    </xf>
    <xf numFmtId="0" fontId="5" fillId="0" borderId="16" xfId="3" applyFont="1" applyBorder="1" applyAlignment="1">
      <alignment horizontal="left" vertical="top" wrapText="1"/>
    </xf>
    <xf numFmtId="0" fontId="5" fillId="0" borderId="22" xfId="3" applyFont="1" applyBorder="1" applyAlignment="1">
      <alignment horizontal="left" vertical="top" wrapText="1"/>
    </xf>
    <xf numFmtId="0" fontId="5" fillId="4" borderId="46" xfId="3" applyFont="1" applyFill="1" applyBorder="1" applyAlignment="1">
      <alignment horizontal="center"/>
    </xf>
    <xf numFmtId="0" fontId="5" fillId="4" borderId="19" xfId="3" applyFont="1" applyFill="1" applyBorder="1" applyAlignment="1">
      <alignment horizontal="center"/>
    </xf>
    <xf numFmtId="0" fontId="5" fillId="4" borderId="19" xfId="3" applyFont="1" applyFill="1" applyBorder="1" applyAlignment="1">
      <alignment horizontal="center" vertical="top" wrapText="1"/>
    </xf>
    <xf numFmtId="0" fontId="5" fillId="4" borderId="20" xfId="3" applyFont="1" applyFill="1" applyBorder="1" applyAlignment="1">
      <alignment horizontal="center" vertical="top" wrapText="1"/>
    </xf>
    <xf numFmtId="0" fontId="5" fillId="0" borderId="47" xfId="3" applyFont="1" applyBorder="1" applyAlignment="1">
      <alignment vertical="center"/>
    </xf>
    <xf numFmtId="0" fontId="5" fillId="0" borderId="18" xfId="3" applyFont="1" applyBorder="1" applyAlignment="1">
      <alignment vertical="center"/>
    </xf>
    <xf numFmtId="0" fontId="5" fillId="0" borderId="47" xfId="3" applyFont="1" applyBorder="1" applyAlignment="1">
      <alignment vertical="center" wrapText="1"/>
    </xf>
    <xf numFmtId="0" fontId="5" fillId="0" borderId="18" xfId="3" applyFont="1" applyBorder="1" applyAlignment="1">
      <alignment vertical="center" wrapText="1"/>
    </xf>
    <xf numFmtId="0" fontId="5" fillId="0" borderId="33" xfId="3" applyFont="1" applyBorder="1" applyAlignment="1">
      <alignment horizontal="left" vertical="center" wrapText="1"/>
    </xf>
    <xf numFmtId="0" fontId="5" fillId="0" borderId="30" xfId="3" applyFont="1" applyBorder="1" applyAlignment="1">
      <alignment horizontal="left" vertical="center" wrapText="1"/>
    </xf>
    <xf numFmtId="0" fontId="5" fillId="0" borderId="54" xfId="3" applyFont="1" applyBorder="1" applyAlignment="1">
      <alignment horizontal="left" vertical="center" wrapText="1"/>
    </xf>
    <xf numFmtId="0" fontId="8" fillId="3" borderId="46" xfId="3" applyFont="1" applyFill="1" applyBorder="1" applyAlignment="1">
      <alignment horizontal="center" vertical="center" wrapText="1"/>
    </xf>
    <xf numFmtId="0" fontId="8" fillId="3" borderId="19" xfId="3" applyFont="1" applyFill="1" applyBorder="1" applyAlignment="1">
      <alignment horizontal="center" vertical="center" wrapText="1"/>
    </xf>
    <xf numFmtId="0" fontId="8" fillId="3" borderId="20" xfId="3" applyFont="1" applyFill="1" applyBorder="1" applyAlignment="1">
      <alignment horizontal="center" vertical="center" wrapText="1"/>
    </xf>
    <xf numFmtId="0" fontId="7" fillId="3" borderId="23" xfId="3" applyFont="1" applyFill="1" applyBorder="1" applyAlignment="1">
      <alignment horizontal="center"/>
    </xf>
    <xf numFmtId="0" fontId="7" fillId="3" borderId="43" xfId="3" applyFont="1" applyFill="1" applyBorder="1" applyAlignment="1">
      <alignment horizontal="center"/>
    </xf>
    <xf numFmtId="0" fontId="7" fillId="3" borderId="44" xfId="3" applyFont="1" applyFill="1" applyBorder="1" applyAlignment="1">
      <alignment horizontal="center"/>
    </xf>
    <xf numFmtId="0" fontId="7" fillId="6" borderId="52" xfId="3" applyFont="1" applyFill="1" applyBorder="1" applyAlignment="1">
      <alignment horizontal="center"/>
    </xf>
    <xf numFmtId="0" fontId="7" fillId="6" borderId="43" xfId="3" applyFont="1" applyFill="1" applyBorder="1" applyAlignment="1">
      <alignment horizontal="center"/>
    </xf>
    <xf numFmtId="0" fontId="7" fillId="6" borderId="44" xfId="3" applyFont="1" applyFill="1" applyBorder="1" applyAlignment="1">
      <alignment horizontal="center"/>
    </xf>
    <xf numFmtId="0" fontId="7" fillId="6" borderId="8" xfId="3" applyFont="1" applyFill="1" applyBorder="1" applyAlignment="1">
      <alignment horizontal="center"/>
    </xf>
    <xf numFmtId="0" fontId="7" fillId="6" borderId="9" xfId="3" applyFont="1" applyFill="1" applyBorder="1" applyAlignment="1">
      <alignment horizontal="center"/>
    </xf>
    <xf numFmtId="0" fontId="7" fillId="6" borderId="10" xfId="3" applyFont="1" applyFill="1" applyBorder="1" applyAlignment="1">
      <alignment horizontal="center"/>
    </xf>
    <xf numFmtId="0" fontId="5" fillId="0" borderId="38" xfId="3" applyFont="1" applyBorder="1" applyAlignment="1">
      <alignment horizontal="center" vertical="center"/>
    </xf>
    <xf numFmtId="0" fontId="5" fillId="0" borderId="39" xfId="3" applyFont="1" applyBorder="1" applyAlignment="1">
      <alignment horizontal="center" vertical="center"/>
    </xf>
    <xf numFmtId="0" fontId="5" fillId="0" borderId="40" xfId="3" applyFont="1" applyBorder="1" applyAlignment="1">
      <alignment horizontal="center" vertical="center"/>
    </xf>
    <xf numFmtId="0" fontId="5" fillId="0" borderId="11" xfId="3" applyFont="1" applyBorder="1" applyAlignment="1">
      <alignment horizontal="center"/>
    </xf>
    <xf numFmtId="0" fontId="5" fillId="0" borderId="12" xfId="3" applyFont="1" applyBorder="1" applyAlignment="1">
      <alignment horizontal="center"/>
    </xf>
    <xf numFmtId="0" fontId="5" fillId="4" borderId="1" xfId="3" applyFont="1" applyFill="1" applyBorder="1" applyAlignment="1">
      <alignment horizontal="center"/>
    </xf>
    <xf numFmtId="0" fontId="5" fillId="0" borderId="1" xfId="3" applyFont="1" applyBorder="1" applyAlignment="1">
      <alignment horizontal="left" vertical="center"/>
    </xf>
    <xf numFmtId="0" fontId="5" fillId="0" borderId="26" xfId="3" applyFont="1" applyBorder="1" applyAlignment="1">
      <alignment horizontal="left" vertical="center"/>
    </xf>
    <xf numFmtId="0" fontId="5" fillId="0" borderId="28" xfId="3" applyFont="1" applyBorder="1" applyAlignment="1">
      <alignment horizontal="left" vertical="center"/>
    </xf>
    <xf numFmtId="0" fontId="5" fillId="0" borderId="1" xfId="3" applyFont="1" applyBorder="1" applyAlignment="1">
      <alignment horizontal="center" vertical="center"/>
    </xf>
    <xf numFmtId="0" fontId="5" fillId="0" borderId="26" xfId="3" applyFont="1" applyBorder="1" applyAlignment="1">
      <alignment horizontal="center" vertical="center"/>
    </xf>
    <xf numFmtId="0" fontId="5" fillId="0" borderId="28" xfId="3" applyFont="1" applyBorder="1" applyAlignment="1">
      <alignment horizontal="center" vertical="center"/>
    </xf>
    <xf numFmtId="0" fontId="5" fillId="0" borderId="18" xfId="3" applyFont="1" applyBorder="1" applyAlignment="1">
      <alignment horizontal="left" vertical="center"/>
    </xf>
    <xf numFmtId="0" fontId="5" fillId="0" borderId="21" xfId="3" applyFont="1" applyBorder="1" applyAlignment="1">
      <alignment horizontal="left" vertical="center"/>
    </xf>
    <xf numFmtId="0" fontId="5" fillId="0" borderId="4" xfId="3" applyFont="1" applyBorder="1" applyAlignment="1">
      <alignment horizontal="left" vertical="center"/>
    </xf>
    <xf numFmtId="0" fontId="5" fillId="0" borderId="29" xfId="3" applyFont="1" applyBorder="1" applyAlignment="1">
      <alignment horizontal="left" vertical="center"/>
    </xf>
    <xf numFmtId="0" fontId="5" fillId="0" borderId="0" xfId="3" applyFont="1" applyBorder="1" applyAlignment="1">
      <alignment horizontal="left" vertical="top"/>
    </xf>
    <xf numFmtId="0" fontId="4" fillId="0" borderId="9" xfId="0" applyFont="1" applyBorder="1" applyAlignment="1">
      <alignment horizontal="center" vertical="center"/>
    </xf>
    <xf numFmtId="0" fontId="5" fillId="0" borderId="52" xfId="3" applyFont="1" applyBorder="1" applyAlignment="1">
      <alignment horizontal="center" vertical="center"/>
    </xf>
    <xf numFmtId="0" fontId="5" fillId="0" borderId="6" xfId="3" applyFont="1" applyBorder="1" applyAlignment="1">
      <alignment horizontal="center" vertical="center"/>
    </xf>
    <xf numFmtId="0" fontId="5" fillId="0" borderId="8" xfId="3" applyFont="1" applyBorder="1" applyAlignment="1">
      <alignment horizontal="center" vertical="center"/>
    </xf>
    <xf numFmtId="0" fontId="5" fillId="0" borderId="7" xfId="3" applyFont="1" applyBorder="1" applyAlignment="1">
      <alignment horizontal="left" vertical="top"/>
    </xf>
    <xf numFmtId="0" fontId="5" fillId="4" borderId="11" xfId="3" applyFont="1" applyFill="1" applyBorder="1" applyAlignment="1">
      <alignment horizontal="center"/>
    </xf>
    <xf numFmtId="0" fontId="5" fillId="4" borderId="12" xfId="3" applyFont="1" applyFill="1" applyBorder="1" applyAlignment="1">
      <alignment horizontal="center"/>
    </xf>
    <xf numFmtId="0" fontId="5" fillId="0" borderId="9" xfId="3" applyFont="1" applyBorder="1" applyAlignment="1">
      <alignment horizontal="left" vertical="top"/>
    </xf>
    <xf numFmtId="0" fontId="5" fillId="0" borderId="10" xfId="3" applyFont="1" applyBorder="1" applyAlignment="1">
      <alignment horizontal="left" vertical="top"/>
    </xf>
    <xf numFmtId="0" fontId="5" fillId="0" borderId="33" xfId="3" applyFont="1" applyBorder="1" applyAlignment="1">
      <alignment horizontal="left" vertical="top"/>
    </xf>
    <xf numFmtId="0" fontId="5" fillId="0" borderId="30" xfId="3" applyFont="1" applyBorder="1" applyAlignment="1">
      <alignment horizontal="left" vertical="top"/>
    </xf>
    <xf numFmtId="0" fontId="5" fillId="0" borderId="54" xfId="3" applyFont="1" applyBorder="1" applyAlignment="1">
      <alignment horizontal="left" vertical="top"/>
    </xf>
    <xf numFmtId="0" fontId="5" fillId="0" borderId="26" xfId="3" applyFont="1" applyBorder="1" applyAlignment="1">
      <alignment horizontal="left"/>
    </xf>
    <xf numFmtId="0" fontId="5" fillId="0" borderId="27" xfId="3" applyFont="1" applyBorder="1" applyAlignment="1">
      <alignment horizontal="left"/>
    </xf>
    <xf numFmtId="0" fontId="4" fillId="4" borderId="19" xfId="0" applyFont="1" applyFill="1" applyBorder="1" applyAlignment="1">
      <alignment horizontal="center"/>
    </xf>
    <xf numFmtId="0" fontId="4" fillId="4" borderId="20" xfId="0" applyFont="1" applyFill="1" applyBorder="1" applyAlignment="1">
      <alignment horizont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5" fillId="0" borderId="2" xfId="3" applyFont="1" applyBorder="1" applyAlignment="1">
      <alignment horizontal="left"/>
    </xf>
    <xf numFmtId="0" fontId="5" fillId="0" borderId="5" xfId="3" applyFont="1" applyBorder="1" applyAlignment="1">
      <alignment horizontal="left"/>
    </xf>
    <xf numFmtId="0" fontId="5" fillId="0" borderId="1" xfId="3" applyFont="1" applyBorder="1" applyAlignment="1">
      <alignment horizontal="left"/>
    </xf>
    <xf numFmtId="0" fontId="5" fillId="0" borderId="28" xfId="3" applyFont="1" applyBorder="1" applyAlignment="1">
      <alignment horizontal="left"/>
    </xf>
    <xf numFmtId="0" fontId="5" fillId="0" borderId="3" xfId="3" applyFont="1" applyBorder="1" applyAlignment="1">
      <alignment horizontal="left"/>
    </xf>
    <xf numFmtId="0" fontId="5" fillId="0" borderId="13" xfId="3" applyFont="1" applyBorder="1" applyAlignment="1">
      <alignment horizontal="left"/>
    </xf>
    <xf numFmtId="0" fontId="5" fillId="4" borderId="37" xfId="3" applyFont="1" applyFill="1" applyBorder="1" applyAlignment="1">
      <alignment horizontal="center"/>
    </xf>
    <xf numFmtId="0" fontId="5" fillId="0" borderId="34" xfId="3" applyFont="1" applyBorder="1" applyAlignment="1">
      <alignment horizontal="center" vertical="center"/>
    </xf>
    <xf numFmtId="0" fontId="5" fillId="0" borderId="35" xfId="3" applyFont="1" applyBorder="1" applyAlignment="1">
      <alignment horizontal="center" vertical="center"/>
    </xf>
    <xf numFmtId="0" fontId="5" fillId="0" borderId="41" xfId="3" applyFont="1" applyBorder="1" applyAlignment="1">
      <alignment horizontal="center" vertical="center"/>
    </xf>
    <xf numFmtId="0" fontId="7" fillId="3" borderId="8" xfId="3" applyFont="1" applyFill="1" applyBorder="1" applyAlignment="1">
      <alignment horizontal="center"/>
    </xf>
    <xf numFmtId="0" fontId="7" fillId="3" borderId="0" xfId="3" applyFont="1" applyFill="1" applyBorder="1" applyAlignment="1">
      <alignment horizontal="center"/>
    </xf>
    <xf numFmtId="0" fontId="7" fillId="3" borderId="7" xfId="3" applyFont="1" applyFill="1" applyBorder="1" applyAlignment="1">
      <alignment horizontal="center"/>
    </xf>
    <xf numFmtId="0" fontId="5" fillId="0" borderId="36" xfId="3" applyFont="1" applyBorder="1" applyAlignment="1">
      <alignment horizontal="center" vertical="center"/>
    </xf>
    <xf numFmtId="0" fontId="5" fillId="0" borderId="33" xfId="3" applyFont="1" applyBorder="1" applyAlignment="1">
      <alignment horizontal="left" vertical="top" wrapText="1"/>
    </xf>
    <xf numFmtId="0" fontId="5" fillId="0" borderId="31" xfId="3" applyFont="1" applyBorder="1" applyAlignment="1">
      <alignment horizontal="left" vertical="top"/>
    </xf>
    <xf numFmtId="0" fontId="5" fillId="0" borderId="17" xfId="3" applyFont="1" applyBorder="1" applyAlignment="1">
      <alignment horizontal="left" vertical="top"/>
    </xf>
    <xf numFmtId="0" fontId="5" fillId="0" borderId="16" xfId="3" applyFont="1" applyBorder="1" applyAlignment="1">
      <alignment horizontal="left" vertical="top"/>
    </xf>
    <xf numFmtId="0" fontId="5" fillId="0" borderId="22" xfId="3" applyFont="1" applyBorder="1" applyAlignment="1">
      <alignment horizontal="left" vertical="top"/>
    </xf>
    <xf numFmtId="0" fontId="5" fillId="4" borderId="32" xfId="3" applyFont="1" applyFill="1" applyBorder="1" applyAlignment="1">
      <alignment horizontal="center" vertical="top" wrapText="1"/>
    </xf>
    <xf numFmtId="0" fontId="5" fillId="4" borderId="11" xfId="3" applyFont="1" applyFill="1" applyBorder="1" applyAlignment="1">
      <alignment horizontal="center" vertical="top" wrapText="1"/>
    </xf>
    <xf numFmtId="0" fontId="5" fillId="4" borderId="12" xfId="3" applyFont="1" applyFill="1" applyBorder="1" applyAlignment="1">
      <alignment horizontal="center" vertical="top" wrapText="1"/>
    </xf>
    <xf numFmtId="0" fontId="5" fillId="0" borderId="18" xfId="3" applyFont="1" applyBorder="1" applyAlignment="1">
      <alignment horizontal="left"/>
    </xf>
    <xf numFmtId="0" fontId="5" fillId="0" borderId="16" xfId="3" applyFont="1" applyBorder="1" applyAlignment="1">
      <alignment horizontal="left"/>
    </xf>
    <xf numFmtId="0" fontId="5" fillId="0" borderId="48" xfId="3" applyFont="1" applyBorder="1" applyAlignment="1">
      <alignment horizontal="left"/>
    </xf>
    <xf numFmtId="0" fontId="5" fillId="0" borderId="47" xfId="3" applyFont="1" applyBorder="1" applyAlignment="1">
      <alignment horizontal="left"/>
    </xf>
    <xf numFmtId="0" fontId="6" fillId="0" borderId="33" xfId="3" applyFont="1" applyFill="1" applyBorder="1" applyAlignment="1">
      <alignment horizontal="center" vertical="center"/>
    </xf>
    <xf numFmtId="0" fontId="6" fillId="0" borderId="30" xfId="3" applyFont="1" applyFill="1" applyBorder="1" applyAlignment="1">
      <alignment horizontal="center" vertical="center"/>
    </xf>
    <xf numFmtId="0" fontId="6" fillId="0" borderId="54" xfId="3" applyFont="1" applyFill="1" applyBorder="1" applyAlignment="1">
      <alignment horizontal="center" vertical="center"/>
    </xf>
    <xf numFmtId="0" fontId="5" fillId="4" borderId="20" xfId="3" applyFont="1" applyFill="1" applyBorder="1" applyAlignment="1">
      <alignment horizontal="center"/>
    </xf>
    <xf numFmtId="0" fontId="6" fillId="0" borderId="46" xfId="3" applyFont="1" applyBorder="1" applyAlignment="1">
      <alignment horizontal="left" vertical="center"/>
    </xf>
    <xf numFmtId="0" fontId="6" fillId="0" borderId="19" xfId="3" applyFont="1" applyBorder="1" applyAlignment="1">
      <alignment horizontal="left" vertical="center"/>
    </xf>
    <xf numFmtId="0" fontId="6" fillId="0" borderId="20" xfId="3" applyFont="1" applyBorder="1" applyAlignment="1">
      <alignment horizontal="left" vertical="center"/>
    </xf>
    <xf numFmtId="0" fontId="6" fillId="0" borderId="48" xfId="3" applyFont="1" applyBorder="1" applyAlignment="1">
      <alignment horizontal="left" vertical="center"/>
    </xf>
    <xf numFmtId="0" fontId="6" fillId="0" borderId="16" xfId="3" applyFont="1" applyBorder="1" applyAlignment="1">
      <alignment horizontal="left" vertical="center"/>
    </xf>
    <xf numFmtId="0" fontId="6" fillId="0" borderId="22" xfId="3" applyFont="1" applyBorder="1" applyAlignment="1">
      <alignment horizontal="left" vertical="center"/>
    </xf>
    <xf numFmtId="0" fontId="8" fillId="3" borderId="37" xfId="3" applyFont="1" applyFill="1" applyBorder="1" applyAlignment="1">
      <alignment horizontal="center" vertical="center" wrapText="1"/>
    </xf>
    <xf numFmtId="0" fontId="5" fillId="0" borderId="52" xfId="3" applyFont="1" applyBorder="1" applyAlignment="1">
      <alignment horizontal="left" vertical="center" wrapText="1"/>
    </xf>
    <xf numFmtId="0" fontId="5" fillId="0" borderId="43" xfId="3" applyFont="1" applyBorder="1" applyAlignment="1">
      <alignment horizontal="left" vertical="center" wrapText="1"/>
    </xf>
    <xf numFmtId="0" fontId="5" fillId="0" borderId="44" xfId="3" applyFont="1" applyBorder="1" applyAlignment="1">
      <alignment horizontal="left" vertical="center" wrapText="1"/>
    </xf>
    <xf numFmtId="0" fontId="5" fillId="0" borderId="8" xfId="3" applyFont="1" applyBorder="1" applyAlignment="1">
      <alignment horizontal="left" vertical="center" wrapText="1"/>
    </xf>
    <xf numFmtId="0" fontId="5" fillId="0" borderId="9" xfId="3" applyFont="1" applyBorder="1" applyAlignment="1">
      <alignment horizontal="left" vertical="center" wrapText="1"/>
    </xf>
    <xf numFmtId="0" fontId="5" fillId="0" borderId="10" xfId="3" applyFont="1" applyBorder="1" applyAlignment="1">
      <alignment horizontal="left" vertical="center" wrapText="1"/>
    </xf>
    <xf numFmtId="11" fontId="10" fillId="5" borderId="52" xfId="5" applyNumberFormat="1" applyFont="1" applyBorder="1" applyAlignment="1">
      <alignment horizontal="center" vertical="center" wrapText="1"/>
    </xf>
    <xf numFmtId="11" fontId="10" fillId="5" borderId="43" xfId="5" applyNumberFormat="1" applyFont="1" applyBorder="1" applyAlignment="1">
      <alignment horizontal="center" vertical="center" wrapText="1"/>
    </xf>
    <xf numFmtId="11" fontId="10" fillId="5" borderId="44" xfId="5" applyNumberFormat="1" applyFont="1" applyBorder="1" applyAlignment="1">
      <alignment horizontal="center" vertical="center" wrapText="1"/>
    </xf>
    <xf numFmtId="11" fontId="11" fillId="0" borderId="9" xfId="5" applyNumberFormat="1" applyFont="1" applyFill="1" applyBorder="1" applyAlignment="1">
      <alignment horizontal="left" vertical="center" wrapText="1"/>
    </xf>
    <xf numFmtId="11" fontId="11" fillId="0" borderId="10" xfId="5" applyNumberFormat="1" applyFont="1" applyFill="1" applyBorder="1" applyAlignment="1">
      <alignment horizontal="left" vertical="center" wrapText="1"/>
    </xf>
    <xf numFmtId="0" fontId="6" fillId="0" borderId="55" xfId="3" applyFont="1" applyBorder="1" applyAlignment="1">
      <alignment horizontal="left" vertical="center"/>
    </xf>
    <xf numFmtId="0" fontId="6" fillId="0" borderId="53" xfId="3" applyFont="1" applyBorder="1" applyAlignment="1">
      <alignment horizontal="left" vertical="center"/>
    </xf>
    <xf numFmtId="0" fontId="6" fillId="0" borderId="4" xfId="3" applyFont="1" applyBorder="1" applyAlignment="1">
      <alignment horizontal="left" vertical="center"/>
    </xf>
    <xf numFmtId="0" fontId="6" fillId="0" borderId="3" xfId="3" applyFont="1" applyBorder="1" applyAlignment="1">
      <alignment horizontal="left" vertical="center"/>
    </xf>
    <xf numFmtId="0" fontId="6" fillId="0" borderId="37" xfId="3" applyFont="1" applyBorder="1" applyAlignment="1">
      <alignment horizontal="left" vertical="center"/>
    </xf>
    <xf numFmtId="0" fontId="6" fillId="0" borderId="31" xfId="3" applyFont="1" applyBorder="1" applyAlignment="1">
      <alignment horizontal="left" vertical="center"/>
    </xf>
    <xf numFmtId="0" fontId="7" fillId="6" borderId="23" xfId="3" applyFont="1" applyFill="1" applyBorder="1" applyAlignment="1">
      <alignment horizontal="center"/>
    </xf>
    <xf numFmtId="0" fontId="7" fillId="6" borderId="24" xfId="3" applyFont="1" applyFill="1" applyBorder="1" applyAlignment="1">
      <alignment horizontal="center"/>
    </xf>
    <xf numFmtId="0" fontId="7" fillId="6" borderId="25" xfId="3" applyFont="1" applyFill="1" applyBorder="1" applyAlignment="1">
      <alignment horizontal="center"/>
    </xf>
    <xf numFmtId="11" fontId="10" fillId="5" borderId="32" xfId="5" applyNumberFormat="1" applyFont="1" applyBorder="1" applyAlignment="1">
      <alignment horizontal="center" vertical="center" wrapText="1"/>
    </xf>
    <xf numFmtId="11" fontId="10" fillId="5" borderId="11" xfId="5" applyNumberFormat="1" applyFont="1" applyBorder="1" applyAlignment="1">
      <alignment horizontal="center" vertical="center" wrapText="1"/>
    </xf>
    <xf numFmtId="11" fontId="10" fillId="5" borderId="12" xfId="5" applyNumberFormat="1" applyFont="1" applyBorder="1" applyAlignment="1">
      <alignment horizontal="center" vertical="center" wrapText="1"/>
    </xf>
    <xf numFmtId="0" fontId="5" fillId="0" borderId="32" xfId="3" applyFont="1" applyBorder="1" applyAlignment="1">
      <alignment horizontal="center" vertical="center"/>
    </xf>
    <xf numFmtId="0" fontId="4" fillId="0" borderId="45" xfId="0" applyFont="1" applyBorder="1" applyAlignment="1">
      <alignment horizontal="center" vertical="center"/>
    </xf>
    <xf numFmtId="0" fontId="4" fillId="0" borderId="33" xfId="0" applyFont="1" applyBorder="1" applyAlignment="1">
      <alignment horizontal="center" vertical="center"/>
    </xf>
    <xf numFmtId="0" fontId="5" fillId="4" borderId="49" xfId="3" applyFont="1" applyFill="1" applyBorder="1" applyAlignment="1">
      <alignment horizontal="center"/>
    </xf>
    <xf numFmtId="0" fontId="5" fillId="4" borderId="50" xfId="3" applyFont="1" applyFill="1" applyBorder="1" applyAlignment="1">
      <alignment horizontal="center"/>
    </xf>
    <xf numFmtId="0" fontId="12" fillId="0" borderId="0" xfId="0" quotePrefix="1" applyFont="1" applyAlignment="1">
      <alignment horizontal="left" vertical="top" wrapText="1"/>
    </xf>
  </cellXfs>
  <cellStyles count="6">
    <cellStyle name="Currency" xfId="4" builtinId="4"/>
    <cellStyle name="Input" xfId="5" builtinId="20"/>
    <cellStyle name="Normal" xfId="0" builtinId="0"/>
    <cellStyle name="Normal 2" xfId="1" xr:uid="{00000000-0005-0000-0000-000003000000}"/>
    <cellStyle name="Normal 3" xfId="2" xr:uid="{00000000-0005-0000-0000-000004000000}"/>
    <cellStyle name="Normal 4" xfId="3" xr:uid="{00000000-0005-0000-0000-000005000000}"/>
  </cellStyles>
  <dxfs count="2">
    <dxf>
      <fill>
        <patternFill>
          <bgColor rgb="FF92D050"/>
        </patternFill>
      </fill>
    </dxf>
    <dxf>
      <fill>
        <patternFill>
          <bgColor rgb="FFFF0000"/>
        </patternFill>
      </fill>
    </dxf>
  </dxfs>
  <tableStyles count="0" defaultTableStyle="TableStyleMedium2" defaultPivotStyle="PivotStyleLight16"/>
  <colors>
    <mruColors>
      <color rgb="FF000099"/>
      <color rgb="FFEE8380"/>
      <color rgb="FF009900"/>
      <color rgb="FF990000"/>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2"/>
  <sheetViews>
    <sheetView tabSelected="1" zoomScaleNormal="100" zoomScaleSheetLayoutView="100" workbookViewId="0">
      <selection activeCell="B2" sqref="B2"/>
    </sheetView>
  </sheetViews>
  <sheetFormatPr defaultColWidth="8.5703125" defaultRowHeight="12.75" x14ac:dyDescent="0.2"/>
  <cols>
    <col min="1" max="1" width="3.28515625" style="2" customWidth="1"/>
    <col min="2" max="2" width="30.7109375" style="2" customWidth="1"/>
    <col min="3" max="8" width="15.7109375" style="2" customWidth="1"/>
    <col min="9" max="16384" width="8.5703125" style="2"/>
  </cols>
  <sheetData>
    <row r="1" spans="1:8" ht="16.5" thickBot="1" x14ac:dyDescent="0.3">
      <c r="A1" s="102" t="s">
        <v>35</v>
      </c>
      <c r="B1" s="103"/>
      <c r="C1" s="103"/>
      <c r="D1" s="103"/>
      <c r="E1" s="103"/>
      <c r="F1" s="103"/>
      <c r="G1" s="103"/>
      <c r="H1" s="104"/>
    </row>
    <row r="2" spans="1:8" x14ac:dyDescent="0.2">
      <c r="A2" s="55"/>
      <c r="B2" s="56" t="s">
        <v>83</v>
      </c>
      <c r="C2" s="72" t="s">
        <v>51</v>
      </c>
      <c r="D2" s="72"/>
      <c r="E2" s="72"/>
      <c r="F2" s="72"/>
      <c r="G2" s="72"/>
      <c r="H2" s="73"/>
    </row>
    <row r="3" spans="1:8" ht="13.5" thickBot="1" x14ac:dyDescent="0.25">
      <c r="A3" s="57"/>
      <c r="B3" s="58" t="s">
        <v>83</v>
      </c>
      <c r="C3" s="74" t="s">
        <v>52</v>
      </c>
      <c r="D3" s="74"/>
      <c r="E3" s="74"/>
      <c r="F3" s="74"/>
      <c r="G3" s="74"/>
      <c r="H3" s="75"/>
    </row>
    <row r="4" spans="1:8" ht="16.5" thickBot="1" x14ac:dyDescent="0.3">
      <c r="A4" s="105" t="s">
        <v>19</v>
      </c>
      <c r="B4" s="106"/>
      <c r="C4" s="106"/>
      <c r="D4" s="106"/>
      <c r="E4" s="106"/>
      <c r="F4" s="106"/>
      <c r="G4" s="106"/>
      <c r="H4" s="107"/>
    </row>
    <row r="5" spans="1:8" x14ac:dyDescent="0.2">
      <c r="A5" s="1"/>
      <c r="C5" s="124"/>
      <c r="D5" s="124"/>
      <c r="E5" s="124"/>
      <c r="F5" s="124"/>
      <c r="G5" s="124"/>
      <c r="H5" s="129"/>
    </row>
    <row r="6" spans="1:8" x14ac:dyDescent="0.2">
      <c r="A6" s="1"/>
      <c r="C6" s="124"/>
      <c r="D6" s="124"/>
      <c r="E6" s="124"/>
      <c r="F6" s="124"/>
      <c r="G6" s="124"/>
      <c r="H6" s="129"/>
    </row>
    <row r="7" spans="1:8" ht="13.5" thickBot="1" x14ac:dyDescent="0.25">
      <c r="A7" s="3"/>
      <c r="B7" s="4"/>
      <c r="C7" s="132"/>
      <c r="D7" s="132"/>
      <c r="E7" s="132"/>
      <c r="F7" s="132"/>
      <c r="G7" s="132"/>
      <c r="H7" s="133"/>
    </row>
    <row r="8" spans="1:8" ht="16.5" thickBot="1" x14ac:dyDescent="0.3">
      <c r="A8" s="102" t="s">
        <v>24</v>
      </c>
      <c r="B8" s="103"/>
      <c r="C8" s="103"/>
      <c r="D8" s="103"/>
      <c r="E8" s="103"/>
      <c r="F8" s="103"/>
      <c r="G8" s="103"/>
      <c r="H8" s="104"/>
    </row>
    <row r="9" spans="1:8" ht="13.5" thickBot="1" x14ac:dyDescent="0.25">
      <c r="A9" s="59"/>
      <c r="B9" s="70" t="s">
        <v>83</v>
      </c>
      <c r="C9" s="70"/>
      <c r="D9" s="70"/>
      <c r="E9" s="70"/>
      <c r="F9" s="70"/>
      <c r="G9" s="70"/>
      <c r="H9" s="71"/>
    </row>
    <row r="10" spans="1:8" ht="19.899999999999999" customHeight="1" thickBot="1" x14ac:dyDescent="0.25">
      <c r="A10" s="125"/>
      <c r="B10" s="125"/>
      <c r="C10" s="125"/>
      <c r="D10" s="125"/>
      <c r="E10" s="125"/>
      <c r="F10" s="125"/>
      <c r="G10" s="125"/>
      <c r="H10" s="125"/>
    </row>
    <row r="11" spans="1:8" ht="16.5" thickBot="1" x14ac:dyDescent="0.3">
      <c r="A11" s="105" t="s">
        <v>32</v>
      </c>
      <c r="B11" s="106"/>
      <c r="C11" s="106"/>
      <c r="D11" s="106"/>
      <c r="E11" s="106"/>
      <c r="F11" s="106"/>
      <c r="G11" s="106"/>
      <c r="H11" s="107"/>
    </row>
    <row r="12" spans="1:8" x14ac:dyDescent="0.2">
      <c r="A12" s="108">
        <v>1</v>
      </c>
      <c r="B12" s="111" t="s">
        <v>34</v>
      </c>
      <c r="C12" s="111"/>
      <c r="D12" s="111"/>
      <c r="E12" s="111"/>
      <c r="F12" s="111"/>
      <c r="G12" s="111"/>
      <c r="H12" s="112"/>
    </row>
    <row r="13" spans="1:8" x14ac:dyDescent="0.2">
      <c r="A13" s="109"/>
      <c r="B13" s="43" t="s">
        <v>25</v>
      </c>
      <c r="C13" s="44" t="s">
        <v>26</v>
      </c>
      <c r="D13" s="113" t="s">
        <v>0</v>
      </c>
      <c r="E13" s="80"/>
      <c r="F13" s="80"/>
      <c r="G13" s="80"/>
      <c r="H13" s="81"/>
    </row>
    <row r="14" spans="1:8" x14ac:dyDescent="0.2">
      <c r="A14" s="109"/>
      <c r="B14" s="14" t="s">
        <v>7</v>
      </c>
      <c r="C14" s="6" t="s">
        <v>22</v>
      </c>
      <c r="D14" s="114"/>
      <c r="E14" s="115"/>
      <c r="F14" s="115"/>
      <c r="G14" s="115"/>
      <c r="H14" s="116"/>
    </row>
    <row r="15" spans="1:8" x14ac:dyDescent="0.2">
      <c r="A15" s="109"/>
      <c r="B15" s="14" t="s">
        <v>8</v>
      </c>
      <c r="C15" s="6" t="s">
        <v>23</v>
      </c>
      <c r="D15" s="117"/>
      <c r="E15" s="118"/>
      <c r="F15" s="118"/>
      <c r="G15" s="118"/>
      <c r="H15" s="119"/>
    </row>
    <row r="16" spans="1:8" x14ac:dyDescent="0.2">
      <c r="A16" s="109"/>
      <c r="B16" s="14" t="s">
        <v>9</v>
      </c>
      <c r="C16" s="6" t="s">
        <v>23</v>
      </c>
      <c r="D16" s="117"/>
      <c r="E16" s="118"/>
      <c r="F16" s="118"/>
      <c r="G16" s="118"/>
      <c r="H16" s="119"/>
    </row>
    <row r="17" spans="1:8" x14ac:dyDescent="0.2">
      <c r="A17" s="109"/>
      <c r="B17" s="15" t="s">
        <v>10</v>
      </c>
      <c r="C17" s="6" t="s">
        <v>23</v>
      </c>
      <c r="D17" s="117"/>
      <c r="E17" s="118"/>
      <c r="F17" s="118"/>
      <c r="G17" s="118"/>
      <c r="H17" s="119"/>
    </row>
    <row r="18" spans="1:8" x14ac:dyDescent="0.2">
      <c r="A18" s="109"/>
      <c r="B18" s="15" t="s">
        <v>11</v>
      </c>
      <c r="C18" s="6" t="s">
        <v>23</v>
      </c>
      <c r="D18" s="117"/>
      <c r="E18" s="118"/>
      <c r="F18" s="118"/>
      <c r="G18" s="118"/>
      <c r="H18" s="119"/>
    </row>
    <row r="19" spans="1:8" ht="30" customHeight="1" thickBot="1" x14ac:dyDescent="0.25">
      <c r="A19" s="110"/>
      <c r="B19" s="16" t="s">
        <v>27</v>
      </c>
      <c r="C19" s="8" t="s">
        <v>88</v>
      </c>
      <c r="D19" s="8" t="s">
        <v>89</v>
      </c>
      <c r="E19" s="8" t="s">
        <v>90</v>
      </c>
      <c r="F19" s="8" t="s">
        <v>91</v>
      </c>
      <c r="G19" s="9" t="s">
        <v>92</v>
      </c>
      <c r="H19" s="9" t="s">
        <v>93</v>
      </c>
    </row>
    <row r="20" spans="1:8" x14ac:dyDescent="0.2">
      <c r="A20" s="108">
        <v>2</v>
      </c>
      <c r="B20" s="130" t="s">
        <v>80</v>
      </c>
      <c r="C20" s="130"/>
      <c r="D20" s="130"/>
      <c r="E20" s="130"/>
      <c r="F20" s="130"/>
      <c r="G20" s="130"/>
      <c r="H20" s="131"/>
    </row>
    <row r="21" spans="1:8" x14ac:dyDescent="0.2">
      <c r="A21" s="109"/>
      <c r="B21" s="17" t="s">
        <v>28</v>
      </c>
      <c r="C21" s="120"/>
      <c r="D21" s="120"/>
      <c r="E21" s="120"/>
      <c r="F21" s="120"/>
      <c r="G21" s="120"/>
      <c r="H21" s="121"/>
    </row>
    <row r="22" spans="1:8" x14ac:dyDescent="0.2">
      <c r="A22" s="109"/>
      <c r="B22" s="17" t="s">
        <v>29</v>
      </c>
      <c r="C22" s="120"/>
      <c r="D22" s="120"/>
      <c r="E22" s="120"/>
      <c r="F22" s="120"/>
      <c r="G22" s="120"/>
      <c r="H22" s="121"/>
    </row>
    <row r="23" spans="1:8" ht="13.5" thickBot="1" x14ac:dyDescent="0.25">
      <c r="A23" s="110"/>
      <c r="B23" s="5" t="s">
        <v>30</v>
      </c>
      <c r="C23" s="122"/>
      <c r="D23" s="122"/>
      <c r="E23" s="122"/>
      <c r="F23" s="122"/>
      <c r="G23" s="122"/>
      <c r="H23" s="123"/>
    </row>
    <row r="24" spans="1:8" ht="30" customHeight="1" x14ac:dyDescent="0.2">
      <c r="A24" s="150">
        <v>3</v>
      </c>
      <c r="B24" s="42" t="s">
        <v>12</v>
      </c>
      <c r="C24" s="10" t="s">
        <v>1</v>
      </c>
      <c r="D24" s="10" t="s">
        <v>2</v>
      </c>
      <c r="E24" s="10" t="s">
        <v>3</v>
      </c>
      <c r="F24" s="10" t="s">
        <v>4</v>
      </c>
      <c r="G24" s="10" t="s">
        <v>5</v>
      </c>
      <c r="H24" s="10" t="s">
        <v>6</v>
      </c>
    </row>
    <row r="25" spans="1:8" s="21" customFormat="1" x14ac:dyDescent="0.2">
      <c r="A25" s="151"/>
      <c r="B25" s="80" t="s">
        <v>31</v>
      </c>
      <c r="C25" s="80"/>
      <c r="D25" s="80"/>
      <c r="E25" s="80"/>
      <c r="F25" s="80"/>
      <c r="G25" s="80"/>
      <c r="H25" s="81"/>
    </row>
    <row r="26" spans="1:8" ht="30" customHeight="1" thickBot="1" x14ac:dyDescent="0.25">
      <c r="A26" s="151"/>
      <c r="B26" s="134"/>
      <c r="C26" s="135"/>
      <c r="D26" s="135"/>
      <c r="E26" s="135"/>
      <c r="F26" s="135"/>
      <c r="G26" s="135"/>
      <c r="H26" s="136"/>
    </row>
    <row r="27" spans="1:8" ht="13.9" customHeight="1" x14ac:dyDescent="0.2">
      <c r="A27" s="108">
        <v>4</v>
      </c>
      <c r="B27" s="195" t="s">
        <v>13</v>
      </c>
      <c r="C27" s="174"/>
      <c r="D27" s="174"/>
      <c r="E27" s="97" t="s">
        <v>100</v>
      </c>
      <c r="F27" s="97"/>
      <c r="G27" s="97"/>
      <c r="H27" s="98"/>
    </row>
    <row r="28" spans="1:8" ht="30" customHeight="1" thickBot="1" x14ac:dyDescent="0.25">
      <c r="A28" s="152"/>
      <c r="B28" s="196"/>
      <c r="C28" s="177"/>
      <c r="D28" s="177"/>
      <c r="E28" s="7" t="s">
        <v>16</v>
      </c>
      <c r="F28" s="7" t="s">
        <v>15</v>
      </c>
      <c r="G28" s="7" t="s">
        <v>17</v>
      </c>
      <c r="H28" s="7" t="s">
        <v>86</v>
      </c>
    </row>
    <row r="29" spans="1:8" ht="19.899999999999999" customHeight="1" thickBot="1" x14ac:dyDescent="0.25">
      <c r="A29" s="125"/>
      <c r="B29" s="125"/>
      <c r="C29" s="125"/>
      <c r="D29" s="125"/>
      <c r="E29" s="125"/>
      <c r="F29" s="125"/>
      <c r="G29" s="125"/>
      <c r="H29" s="125"/>
    </row>
    <row r="30" spans="1:8" ht="16.5" thickBot="1" x14ac:dyDescent="0.3">
      <c r="A30" s="105" t="s">
        <v>37</v>
      </c>
      <c r="B30" s="106"/>
      <c r="C30" s="106"/>
      <c r="D30" s="106"/>
      <c r="E30" s="106"/>
      <c r="F30" s="106"/>
      <c r="G30" s="106"/>
      <c r="H30" s="107"/>
    </row>
    <row r="31" spans="1:8" x14ac:dyDescent="0.2">
      <c r="A31" s="108">
        <v>5</v>
      </c>
      <c r="B31" s="149" t="s">
        <v>20</v>
      </c>
      <c r="C31" s="139"/>
      <c r="D31" s="139"/>
      <c r="E31" s="86" t="s">
        <v>21</v>
      </c>
      <c r="F31" s="139"/>
      <c r="G31" s="139"/>
      <c r="H31" s="140"/>
    </row>
    <row r="32" spans="1:8" x14ac:dyDescent="0.2">
      <c r="A32" s="141"/>
      <c r="B32" s="137"/>
      <c r="C32" s="137"/>
      <c r="D32" s="138"/>
      <c r="E32" s="145"/>
      <c r="F32" s="137"/>
      <c r="G32" s="137"/>
      <c r="H32" s="146"/>
    </row>
    <row r="33" spans="1:8" x14ac:dyDescent="0.2">
      <c r="A33" s="141"/>
      <c r="B33" s="137"/>
      <c r="C33" s="137"/>
      <c r="D33" s="138"/>
      <c r="E33" s="145"/>
      <c r="F33" s="137"/>
      <c r="G33" s="137"/>
      <c r="H33" s="146"/>
    </row>
    <row r="34" spans="1:8" x14ac:dyDescent="0.2">
      <c r="A34" s="141"/>
      <c r="B34" s="137"/>
      <c r="C34" s="137"/>
      <c r="D34" s="138"/>
      <c r="E34" s="145"/>
      <c r="F34" s="137"/>
      <c r="G34" s="137"/>
      <c r="H34" s="146"/>
    </row>
    <row r="35" spans="1:8" x14ac:dyDescent="0.2">
      <c r="A35" s="141"/>
      <c r="B35" s="137"/>
      <c r="C35" s="137"/>
      <c r="D35" s="138"/>
      <c r="E35" s="145"/>
      <c r="F35" s="137"/>
      <c r="G35" s="137"/>
      <c r="H35" s="146"/>
    </row>
    <row r="36" spans="1:8" x14ac:dyDescent="0.2">
      <c r="A36" s="141"/>
      <c r="B36" s="137"/>
      <c r="C36" s="137"/>
      <c r="D36" s="138"/>
      <c r="E36" s="145"/>
      <c r="F36" s="137"/>
      <c r="G36" s="137"/>
      <c r="H36" s="146"/>
    </row>
    <row r="37" spans="1:8" x14ac:dyDescent="0.2">
      <c r="A37" s="141"/>
      <c r="B37" s="137"/>
      <c r="C37" s="137"/>
      <c r="D37" s="138"/>
      <c r="E37" s="145"/>
      <c r="F37" s="137"/>
      <c r="G37" s="137"/>
      <c r="H37" s="146"/>
    </row>
    <row r="38" spans="1:8" ht="13.5" thickBot="1" x14ac:dyDescent="0.25">
      <c r="A38" s="142"/>
      <c r="B38" s="143"/>
      <c r="C38" s="143"/>
      <c r="D38" s="144"/>
      <c r="E38" s="147"/>
      <c r="F38" s="143"/>
      <c r="G38" s="143"/>
      <c r="H38" s="148"/>
    </row>
    <row r="39" spans="1:8" ht="30" customHeight="1" x14ac:dyDescent="0.2">
      <c r="A39" s="108">
        <v>6</v>
      </c>
      <c r="B39" s="52" t="s">
        <v>66</v>
      </c>
      <c r="C39" s="12" t="s">
        <v>1</v>
      </c>
      <c r="D39" s="12" t="s">
        <v>2</v>
      </c>
      <c r="E39" s="12" t="s">
        <v>3</v>
      </c>
      <c r="F39" s="12" t="s">
        <v>4</v>
      </c>
      <c r="G39" s="12" t="s">
        <v>5</v>
      </c>
      <c r="H39" s="13" t="s">
        <v>6</v>
      </c>
    </row>
    <row r="40" spans="1:8" x14ac:dyDescent="0.2">
      <c r="A40" s="109"/>
      <c r="B40" s="80" t="s">
        <v>31</v>
      </c>
      <c r="C40" s="80"/>
      <c r="D40" s="80"/>
      <c r="E40" s="80"/>
      <c r="F40" s="80"/>
      <c r="G40" s="80"/>
      <c r="H40" s="81"/>
    </row>
    <row r="41" spans="1:8" ht="30" customHeight="1" thickBot="1" x14ac:dyDescent="0.25">
      <c r="A41" s="110"/>
      <c r="B41" s="93" t="str">
        <f>"LOPA "&amp;LEFT(B9,11)&amp;" shows risk reduced to "&amp;TEXT(E44,"0.00E+00")&amp;" which is "&amp;IF(E44&lt;0.000007,"below","above")&amp;" the risk target. This risk level falls under the category "&amp;IF(E44&lt;0.00001,"L1",IF(E44&lt;0.0001,"L2",IF(E44&lt;0.001,"L3",IF(E44&lt;0.01,"L4",IF(E44&lt;0.1,"L5","L6")))))&amp;" in the risk matrix. Mitigation systems are in place to respond to any MAH that may occur and to ensure escalation does not occur."</f>
        <v>LOPA xxxx shows risk reduced to xxxx which is above the risk target. This risk level falls under the category L6 in the risk matrix. Mitigation systems are in place to respond to any MAH that may occur and to ensure escalation does not occur.</v>
      </c>
      <c r="C41" s="94"/>
      <c r="D41" s="94"/>
      <c r="E41" s="94"/>
      <c r="F41" s="94"/>
      <c r="G41" s="94"/>
      <c r="H41" s="95"/>
    </row>
    <row r="42" spans="1:8" ht="13.9" customHeight="1" x14ac:dyDescent="0.2">
      <c r="A42" s="126">
        <v>7</v>
      </c>
      <c r="B42" s="173" t="s">
        <v>39</v>
      </c>
      <c r="C42" s="174"/>
      <c r="D42" s="191"/>
      <c r="E42" s="96" t="s">
        <v>100</v>
      </c>
      <c r="F42" s="97"/>
      <c r="G42" s="97"/>
      <c r="H42" s="98"/>
    </row>
    <row r="43" spans="1:8" ht="30" customHeight="1" thickBot="1" x14ac:dyDescent="0.25">
      <c r="A43" s="127"/>
      <c r="B43" s="192"/>
      <c r="C43" s="193"/>
      <c r="D43" s="194"/>
      <c r="E43" s="37" t="s">
        <v>16</v>
      </c>
      <c r="F43" s="37" t="s">
        <v>15</v>
      </c>
      <c r="G43" s="7" t="s">
        <v>17</v>
      </c>
      <c r="H43" s="38" t="s">
        <v>86</v>
      </c>
    </row>
    <row r="44" spans="1:8" ht="16.5" x14ac:dyDescent="0.2">
      <c r="A44" s="127"/>
      <c r="B44" s="180" t="s">
        <v>81</v>
      </c>
      <c r="C44" s="181"/>
      <c r="D44" s="182"/>
      <c r="E44" s="200" t="s">
        <v>83</v>
      </c>
      <c r="F44" s="201"/>
      <c r="G44" s="201"/>
      <c r="H44" s="202"/>
    </row>
    <row r="45" spans="1:8" ht="17.25" thickBot="1" x14ac:dyDescent="0.25">
      <c r="A45" s="128"/>
      <c r="B45" s="183"/>
      <c r="C45" s="184"/>
      <c r="D45" s="185"/>
      <c r="E45" s="33" t="s">
        <v>41</v>
      </c>
      <c r="F45" s="34" t="e">
        <f>E44*1000000</f>
        <v>#VALUE!</v>
      </c>
      <c r="G45" s="189" t="s">
        <v>94</v>
      </c>
      <c r="H45" s="190"/>
    </row>
    <row r="46" spans="1:8" ht="19.899999999999999" customHeight="1" thickBot="1" x14ac:dyDescent="0.25">
      <c r="A46" s="125"/>
      <c r="B46" s="125"/>
      <c r="C46" s="125"/>
      <c r="D46" s="125"/>
      <c r="E46" s="125"/>
      <c r="F46" s="125"/>
      <c r="G46" s="125"/>
      <c r="H46" s="125"/>
    </row>
    <row r="47" spans="1:8" ht="16.5" thickBot="1" x14ac:dyDescent="0.3">
      <c r="A47" s="197" t="s">
        <v>79</v>
      </c>
      <c r="B47" s="103"/>
      <c r="C47" s="103"/>
      <c r="D47" s="103"/>
      <c r="E47" s="103"/>
      <c r="F47" s="103"/>
      <c r="G47" s="103"/>
      <c r="H47" s="104"/>
    </row>
    <row r="48" spans="1:8" x14ac:dyDescent="0.2">
      <c r="A48" s="203">
        <v>8</v>
      </c>
      <c r="B48" s="85" t="s">
        <v>56</v>
      </c>
      <c r="C48" s="86"/>
      <c r="D48" s="86"/>
      <c r="E48" s="86"/>
      <c r="F48" s="86"/>
      <c r="G48" s="86"/>
      <c r="H48" s="172"/>
    </row>
    <row r="49" spans="1:8" x14ac:dyDescent="0.2">
      <c r="A49" s="204"/>
      <c r="B49" s="168" t="s">
        <v>77</v>
      </c>
      <c r="C49" s="165"/>
      <c r="D49" s="18" t="str">
        <f>E44</f>
        <v>xxxx</v>
      </c>
      <c r="E49" s="165" t="s">
        <v>72</v>
      </c>
      <c r="F49" s="165"/>
      <c r="G49" s="165"/>
      <c r="H49" s="63">
        <v>0.1</v>
      </c>
    </row>
    <row r="50" spans="1:8" x14ac:dyDescent="0.2">
      <c r="A50" s="204"/>
      <c r="B50" s="168" t="s">
        <v>69</v>
      </c>
      <c r="C50" s="165"/>
      <c r="D50" s="60">
        <v>6</v>
      </c>
      <c r="E50" s="165" t="s">
        <v>95</v>
      </c>
      <c r="F50" s="165"/>
      <c r="G50" s="165"/>
      <c r="H50" s="40" t="e">
        <f>H53*D50</f>
        <v>#VALUE!</v>
      </c>
    </row>
    <row r="51" spans="1:8" x14ac:dyDescent="0.2">
      <c r="A51" s="204"/>
      <c r="B51" s="168" t="s">
        <v>71</v>
      </c>
      <c r="C51" s="165"/>
      <c r="D51" s="61">
        <v>25</v>
      </c>
      <c r="E51" s="165" t="s">
        <v>78</v>
      </c>
      <c r="F51" s="165"/>
      <c r="G51" s="165"/>
      <c r="H51" s="25" t="e">
        <f>H50*0.05</f>
        <v>#VALUE!</v>
      </c>
    </row>
    <row r="52" spans="1:8" x14ac:dyDescent="0.2">
      <c r="A52" s="204"/>
      <c r="B52" s="168" t="s">
        <v>70</v>
      </c>
      <c r="C52" s="165"/>
      <c r="D52" s="62">
        <v>5000000</v>
      </c>
      <c r="E52" s="165" t="s">
        <v>74</v>
      </c>
      <c r="F52" s="165"/>
      <c r="G52" s="165"/>
      <c r="H52" s="25" t="e">
        <f>H50+H51*D51</f>
        <v>#VALUE!</v>
      </c>
    </row>
    <row r="53" spans="1:8" ht="13.5" thickBot="1" x14ac:dyDescent="0.25">
      <c r="A53" s="205"/>
      <c r="B53" s="167" t="s">
        <v>76</v>
      </c>
      <c r="C53" s="166"/>
      <c r="D53" s="26" t="e">
        <f>D49-(D49*H49)</f>
        <v>#VALUE!</v>
      </c>
      <c r="E53" s="166" t="s">
        <v>75</v>
      </c>
      <c r="F53" s="166"/>
      <c r="G53" s="166"/>
      <c r="H53" s="27" t="e">
        <f>D52*D51*D53</f>
        <v>#VALUE!</v>
      </c>
    </row>
    <row r="54" spans="1:8" s="20" customFormat="1" x14ac:dyDescent="0.2">
      <c r="A54" s="150">
        <v>9</v>
      </c>
      <c r="B54" s="206" t="s">
        <v>42</v>
      </c>
      <c r="C54" s="207"/>
      <c r="D54" s="46" t="s">
        <v>44</v>
      </c>
      <c r="E54" s="46" t="s">
        <v>53</v>
      </c>
      <c r="F54" s="47" t="s">
        <v>54</v>
      </c>
      <c r="G54" s="46" t="s">
        <v>45</v>
      </c>
      <c r="H54" s="48" t="s">
        <v>46</v>
      </c>
    </row>
    <row r="55" spans="1:8" x14ac:dyDescent="0.2">
      <c r="A55" s="151"/>
      <c r="B55" s="65"/>
      <c r="C55" s="66"/>
      <c r="D55" s="30"/>
      <c r="E55" s="45"/>
      <c r="F55" s="6"/>
      <c r="G55" s="31"/>
      <c r="H55" s="32"/>
    </row>
    <row r="56" spans="1:8" x14ac:dyDescent="0.2">
      <c r="A56" s="151"/>
      <c r="B56" s="65"/>
      <c r="C56" s="66"/>
      <c r="D56" s="30"/>
      <c r="E56" s="45"/>
      <c r="F56" s="6"/>
      <c r="G56" s="31"/>
      <c r="H56" s="32"/>
    </row>
    <row r="57" spans="1:8" x14ac:dyDescent="0.2">
      <c r="A57" s="151"/>
      <c r="B57" s="65"/>
      <c r="C57" s="66"/>
      <c r="D57" s="30"/>
      <c r="E57" s="45"/>
      <c r="F57" s="6"/>
      <c r="G57" s="31"/>
      <c r="H57" s="32"/>
    </row>
    <row r="58" spans="1:8" x14ac:dyDescent="0.2">
      <c r="A58" s="151"/>
      <c r="B58" s="65"/>
      <c r="C58" s="66"/>
      <c r="D58" s="30"/>
      <c r="E58" s="45"/>
      <c r="F58" s="6"/>
      <c r="G58" s="31"/>
      <c r="H58" s="32"/>
    </row>
    <row r="59" spans="1:8" x14ac:dyDescent="0.2">
      <c r="A59" s="151"/>
      <c r="B59" s="65"/>
      <c r="C59" s="66"/>
      <c r="D59" s="30"/>
      <c r="E59" s="45"/>
      <c r="F59" s="6"/>
      <c r="G59" s="31"/>
      <c r="H59" s="32"/>
    </row>
    <row r="60" spans="1:8" x14ac:dyDescent="0.2">
      <c r="A60" s="151"/>
      <c r="B60" s="67" t="s">
        <v>43</v>
      </c>
      <c r="C60" s="68"/>
      <c r="D60" s="68"/>
      <c r="E60" s="68"/>
      <c r="F60" s="69"/>
      <c r="G60" s="41">
        <f>SUM(G55:G59)</f>
        <v>0</v>
      </c>
      <c r="H60" s="36"/>
    </row>
    <row r="61" spans="1:8" ht="30" customHeight="1" thickBot="1" x14ac:dyDescent="0.25">
      <c r="A61" s="156"/>
      <c r="B61" s="169" t="e">
        <f>IF(G60&lt;H50,"The above controls are justified as the Total Cost is below the IPL Cost","The above controls are not justified as the Total Cost is above the IPL Cost")</f>
        <v>#VALUE!</v>
      </c>
      <c r="C61" s="170"/>
      <c r="D61" s="170"/>
      <c r="E61" s="170"/>
      <c r="F61" s="170"/>
      <c r="G61" s="170"/>
      <c r="H61" s="171"/>
    </row>
    <row r="62" spans="1:8" ht="16.5" thickBot="1" x14ac:dyDescent="0.3">
      <c r="A62" s="197" t="s">
        <v>38</v>
      </c>
      <c r="B62" s="198"/>
      <c r="C62" s="198"/>
      <c r="D62" s="198"/>
      <c r="E62" s="198"/>
      <c r="F62" s="198"/>
      <c r="G62" s="198"/>
      <c r="H62" s="199"/>
    </row>
    <row r="63" spans="1:8" ht="30" customHeight="1" x14ac:dyDescent="0.2">
      <c r="A63" s="150">
        <v>10</v>
      </c>
      <c r="B63" s="53" t="s">
        <v>67</v>
      </c>
      <c r="C63" s="28" t="s">
        <v>1</v>
      </c>
      <c r="D63" s="28" t="s">
        <v>2</v>
      </c>
      <c r="E63" s="28" t="s">
        <v>3</v>
      </c>
      <c r="F63" s="28" t="s">
        <v>4</v>
      </c>
      <c r="G63" s="28" t="s">
        <v>5</v>
      </c>
      <c r="H63" s="29" t="s">
        <v>6</v>
      </c>
    </row>
    <row r="64" spans="1:8" x14ac:dyDescent="0.2">
      <c r="A64" s="151"/>
      <c r="B64" s="80" t="s">
        <v>31</v>
      </c>
      <c r="C64" s="80"/>
      <c r="D64" s="80"/>
      <c r="E64" s="80"/>
      <c r="F64" s="80"/>
      <c r="G64" s="80"/>
      <c r="H64" s="81"/>
    </row>
    <row r="65" spans="1:8" ht="30" customHeight="1" thickBot="1" x14ac:dyDescent="0.25">
      <c r="A65" s="156"/>
      <c r="B65" s="82" t="str">
        <f>"Appropriate and effective controls, trips and safety reliefs will reduce the risk to a level of "&amp;IF(E68&lt;0.00001,"L1",IF(E68&lt;0.0001,"L2",IF(E68&lt;0.001,"L3",IF(E68&lt;0.01,"L4",IF(E68&lt;0.1,"L5","L6")))))&amp;" on the risk matrix. LOPA "&amp;LEFT(B9,11)&amp;" will show a risk frequency reduced to 
"&amp;TEXT(E68,"0.00E+00")&amp;" which is "&amp;IF(E68&lt;0.000007,"below","above")&amp;" the risk target. Mitigation systems are in place to respond to any MAH that may occur and to ensure escalation does not occur."</f>
        <v>Appropriate and effective controls, trips and safety reliefs will reduce the risk to a level of L6 on the risk matrix. LOPA xxxx will show a risk frequency reduced to 
xxxxx which is above the risk target. Mitigation systems are in place to respond to any MAH that may occur and to ensure escalation does not occur.</v>
      </c>
      <c r="C65" s="83"/>
      <c r="D65" s="83"/>
      <c r="E65" s="83"/>
      <c r="F65" s="83"/>
      <c r="G65" s="83"/>
      <c r="H65" s="84"/>
    </row>
    <row r="66" spans="1:8" x14ac:dyDescent="0.2">
      <c r="A66" s="150">
        <v>11</v>
      </c>
      <c r="B66" s="173" t="s">
        <v>40</v>
      </c>
      <c r="C66" s="174"/>
      <c r="D66" s="175"/>
      <c r="E66" s="179" t="s">
        <v>100</v>
      </c>
      <c r="F66" s="97"/>
      <c r="G66" s="97"/>
      <c r="H66" s="98"/>
    </row>
    <row r="67" spans="1:8" ht="13.5" thickBot="1" x14ac:dyDescent="0.25">
      <c r="A67" s="151"/>
      <c r="B67" s="176"/>
      <c r="C67" s="177"/>
      <c r="D67" s="178"/>
      <c r="E67" s="51" t="s">
        <v>16</v>
      </c>
      <c r="F67" s="51" t="s">
        <v>15</v>
      </c>
      <c r="G67" s="8" t="s">
        <v>17</v>
      </c>
      <c r="H67" s="9" t="s">
        <v>86</v>
      </c>
    </row>
    <row r="68" spans="1:8" ht="15" customHeight="1" x14ac:dyDescent="0.2">
      <c r="A68" s="151"/>
      <c r="B68" s="180" t="s">
        <v>82</v>
      </c>
      <c r="C68" s="181"/>
      <c r="D68" s="182"/>
      <c r="E68" s="186" t="s">
        <v>85</v>
      </c>
      <c r="F68" s="187"/>
      <c r="G68" s="187"/>
      <c r="H68" s="188"/>
    </row>
    <row r="69" spans="1:8" ht="17.25" thickBot="1" x14ac:dyDescent="0.25">
      <c r="A69" s="156"/>
      <c r="B69" s="183"/>
      <c r="C69" s="184"/>
      <c r="D69" s="185"/>
      <c r="E69" s="33" t="s">
        <v>41</v>
      </c>
      <c r="F69" s="35" t="e">
        <f>E68*1000000</f>
        <v>#VALUE!</v>
      </c>
      <c r="G69" s="189" t="s">
        <v>94</v>
      </c>
      <c r="H69" s="190"/>
    </row>
    <row r="70" spans="1:8" ht="19.899999999999999" customHeight="1" thickBot="1" x14ac:dyDescent="0.25">
      <c r="A70" s="125"/>
      <c r="B70" s="125"/>
      <c r="C70" s="125"/>
      <c r="D70" s="125"/>
      <c r="E70" s="125"/>
      <c r="F70" s="125"/>
      <c r="G70" s="125"/>
      <c r="H70" s="125"/>
    </row>
    <row r="71" spans="1:8" ht="16.5" thickBot="1" x14ac:dyDescent="0.3">
      <c r="A71" s="99" t="s">
        <v>57</v>
      </c>
      <c r="B71" s="100"/>
      <c r="C71" s="100"/>
      <c r="D71" s="100"/>
      <c r="E71" s="100"/>
      <c r="F71" s="100"/>
      <c r="G71" s="100"/>
      <c r="H71" s="101"/>
    </row>
    <row r="72" spans="1:8" x14ac:dyDescent="0.2">
      <c r="A72" s="126">
        <v>12</v>
      </c>
      <c r="B72" s="85" t="s">
        <v>64</v>
      </c>
      <c r="C72" s="86"/>
      <c r="D72" s="86"/>
      <c r="E72" s="86"/>
      <c r="F72" s="86"/>
      <c r="G72" s="86"/>
      <c r="H72" s="172"/>
    </row>
    <row r="73" spans="1:8" x14ac:dyDescent="0.2">
      <c r="A73" s="127"/>
      <c r="B73" s="168" t="s">
        <v>77</v>
      </c>
      <c r="C73" s="165"/>
      <c r="D73" s="18" t="str">
        <f>E68</f>
        <v>xxxxx</v>
      </c>
      <c r="E73" s="165" t="s">
        <v>72</v>
      </c>
      <c r="F73" s="165"/>
      <c r="G73" s="165"/>
      <c r="H73" s="24">
        <v>0.1</v>
      </c>
    </row>
    <row r="74" spans="1:8" x14ac:dyDescent="0.2">
      <c r="A74" s="127"/>
      <c r="B74" s="168" t="s">
        <v>69</v>
      </c>
      <c r="C74" s="165"/>
      <c r="D74" s="22">
        <v>6</v>
      </c>
      <c r="E74" s="165" t="s">
        <v>73</v>
      </c>
      <c r="F74" s="165"/>
      <c r="G74" s="165"/>
      <c r="H74" s="40" t="e">
        <f>H77*D74</f>
        <v>#VALUE!</v>
      </c>
    </row>
    <row r="75" spans="1:8" x14ac:dyDescent="0.2">
      <c r="A75" s="127"/>
      <c r="B75" s="168" t="s">
        <v>71</v>
      </c>
      <c r="C75" s="165"/>
      <c r="D75" s="19">
        <v>25</v>
      </c>
      <c r="E75" s="165" t="s">
        <v>78</v>
      </c>
      <c r="F75" s="165"/>
      <c r="G75" s="165"/>
      <c r="H75" s="25" t="e">
        <f>H74*0.05</f>
        <v>#VALUE!</v>
      </c>
    </row>
    <row r="76" spans="1:8" x14ac:dyDescent="0.2">
      <c r="A76" s="127"/>
      <c r="B76" s="168" t="s">
        <v>70</v>
      </c>
      <c r="C76" s="165"/>
      <c r="D76" s="23">
        <v>5000000</v>
      </c>
      <c r="E76" s="165" t="s">
        <v>74</v>
      </c>
      <c r="F76" s="165"/>
      <c r="G76" s="165"/>
      <c r="H76" s="25" t="e">
        <f>H74+H75*D75</f>
        <v>#VALUE!</v>
      </c>
    </row>
    <row r="77" spans="1:8" ht="13.5" thickBot="1" x14ac:dyDescent="0.25">
      <c r="A77" s="127"/>
      <c r="B77" s="167" t="s">
        <v>76</v>
      </c>
      <c r="C77" s="166"/>
      <c r="D77" s="26" t="e">
        <f>D73-(D73*H73)</f>
        <v>#VALUE!</v>
      </c>
      <c r="E77" s="166" t="s">
        <v>75</v>
      </c>
      <c r="F77" s="166"/>
      <c r="G77" s="166"/>
      <c r="H77" s="27" t="e">
        <f>D76*D75*D77</f>
        <v>#VALUE!</v>
      </c>
    </row>
    <row r="78" spans="1:8" ht="16.5" thickBot="1" x14ac:dyDescent="0.3">
      <c r="A78" s="153" t="s">
        <v>18</v>
      </c>
      <c r="B78" s="154"/>
      <c r="C78" s="154"/>
      <c r="D78" s="154"/>
      <c r="E78" s="154"/>
      <c r="F78" s="154"/>
      <c r="G78" s="154"/>
      <c r="H78" s="155"/>
    </row>
    <row r="79" spans="1:8" x14ac:dyDescent="0.2">
      <c r="A79" s="126">
        <v>13</v>
      </c>
      <c r="B79" s="85" t="s">
        <v>55</v>
      </c>
      <c r="C79" s="86"/>
      <c r="D79" s="86"/>
      <c r="E79" s="87" t="s">
        <v>14</v>
      </c>
      <c r="F79" s="87"/>
      <c r="G79" s="87"/>
      <c r="H79" s="88"/>
    </row>
    <row r="80" spans="1:8" ht="40.15" customHeight="1" x14ac:dyDescent="0.2">
      <c r="A80" s="127"/>
      <c r="B80" s="89" t="s">
        <v>48</v>
      </c>
      <c r="C80" s="90"/>
      <c r="D80" s="11" t="str">
        <f>IF(E68&lt;0.00001,"Yes","No")</f>
        <v>No</v>
      </c>
      <c r="E80" s="66"/>
      <c r="F80" s="66"/>
      <c r="G80" s="66"/>
      <c r="H80" s="76"/>
    </row>
    <row r="81" spans="1:8" ht="40.15" customHeight="1" x14ac:dyDescent="0.2">
      <c r="A81" s="127"/>
      <c r="B81" s="91" t="s">
        <v>84</v>
      </c>
      <c r="C81" s="92"/>
      <c r="D81" s="11" t="s">
        <v>22</v>
      </c>
      <c r="E81" s="66"/>
      <c r="F81" s="66"/>
      <c r="G81" s="66"/>
      <c r="H81" s="76"/>
    </row>
    <row r="82" spans="1:8" ht="40.15" customHeight="1" x14ac:dyDescent="0.2">
      <c r="A82" s="127"/>
      <c r="B82" s="89" t="s">
        <v>49</v>
      </c>
      <c r="C82" s="90"/>
      <c r="D82" s="11" t="e">
        <f>IF(H74&gt;5000, "Yes","No")</f>
        <v>#VALUE!</v>
      </c>
      <c r="E82" s="66"/>
      <c r="F82" s="66"/>
      <c r="G82" s="66"/>
      <c r="H82" s="76"/>
    </row>
    <row r="83" spans="1:8" ht="40.15" customHeight="1" thickBot="1" x14ac:dyDescent="0.25">
      <c r="A83" s="128"/>
      <c r="B83" s="77" t="s">
        <v>47</v>
      </c>
      <c r="C83" s="78"/>
      <c r="D83" s="78"/>
      <c r="E83" s="78"/>
      <c r="F83" s="78"/>
      <c r="G83" s="78"/>
      <c r="H83" s="79"/>
    </row>
    <row r="84" spans="1:8" s="39" customFormat="1" ht="71.45" customHeight="1" x14ac:dyDescent="0.2">
      <c r="A84" s="150">
        <v>14</v>
      </c>
      <c r="B84" s="162" t="s">
        <v>87</v>
      </c>
      <c r="C84" s="163"/>
      <c r="D84" s="163"/>
      <c r="E84" s="163"/>
      <c r="F84" s="163"/>
      <c r="G84" s="163"/>
      <c r="H84" s="164"/>
    </row>
    <row r="85" spans="1:8" ht="49.9" customHeight="1" thickBot="1" x14ac:dyDescent="0.25">
      <c r="A85" s="156"/>
      <c r="B85" s="157" t="s">
        <v>50</v>
      </c>
      <c r="C85" s="158"/>
      <c r="D85" s="159" t="s">
        <v>33</v>
      </c>
      <c r="E85" s="135"/>
      <c r="F85" s="135"/>
      <c r="G85" s="160" t="s">
        <v>36</v>
      </c>
      <c r="H85" s="161"/>
    </row>
    <row r="86" spans="1:8" ht="15.75" x14ac:dyDescent="0.25">
      <c r="B86" s="54" t="s">
        <v>68</v>
      </c>
    </row>
    <row r="87" spans="1:8" ht="171" customHeight="1" x14ac:dyDescent="0.2">
      <c r="A87" s="50"/>
      <c r="B87" s="49" t="s">
        <v>60</v>
      </c>
      <c r="C87" s="64" t="s">
        <v>63</v>
      </c>
      <c r="D87" s="64"/>
      <c r="E87" s="64"/>
      <c r="F87" s="64"/>
      <c r="G87" s="64"/>
      <c r="H87" s="64"/>
    </row>
    <row r="88" spans="1:8" ht="57.6" customHeight="1" x14ac:dyDescent="0.2">
      <c r="A88" s="50"/>
      <c r="B88" s="49" t="s">
        <v>61</v>
      </c>
      <c r="C88" s="64" t="s">
        <v>62</v>
      </c>
      <c r="D88" s="64"/>
      <c r="E88" s="64"/>
      <c r="F88" s="64"/>
      <c r="G88" s="64"/>
      <c r="H88" s="64"/>
    </row>
    <row r="89" spans="1:8" ht="45.6" customHeight="1" x14ac:dyDescent="0.2">
      <c r="A89" s="50"/>
      <c r="B89" s="49" t="s">
        <v>58</v>
      </c>
      <c r="C89" s="64" t="s">
        <v>59</v>
      </c>
      <c r="D89" s="64"/>
      <c r="E89" s="64"/>
      <c r="F89" s="64"/>
      <c r="G89" s="64"/>
      <c r="H89" s="64"/>
    </row>
    <row r="90" spans="1:8" ht="82.5" customHeight="1" x14ac:dyDescent="0.2">
      <c r="A90" s="50"/>
      <c r="B90" s="49" t="s">
        <v>96</v>
      </c>
      <c r="C90" s="64" t="s">
        <v>97</v>
      </c>
      <c r="D90" s="64"/>
      <c r="E90" s="64"/>
      <c r="F90" s="64"/>
      <c r="G90" s="64"/>
      <c r="H90" s="64"/>
    </row>
    <row r="91" spans="1:8" ht="15" customHeight="1" x14ac:dyDescent="0.2">
      <c r="A91" s="50"/>
      <c r="B91" s="49" t="s">
        <v>65</v>
      </c>
      <c r="C91" s="64" t="s">
        <v>99</v>
      </c>
      <c r="D91" s="64"/>
      <c r="E91" s="64"/>
      <c r="F91" s="64"/>
      <c r="G91" s="64"/>
      <c r="H91" s="64"/>
    </row>
    <row r="92" spans="1:8" ht="45" customHeight="1" x14ac:dyDescent="0.2">
      <c r="A92" s="50"/>
      <c r="B92" s="49" t="s">
        <v>98</v>
      </c>
      <c r="C92" s="208" t="str">
        <f>"The VOSL for this example is $" &amp; TEXT(D76,"#,##0") &amp; CHAR(10) &amp; "The Ministry of Transport’s Social Cost of Road Crashes 2013 update gives a VOSL in 2013 of $3.85M. This is a number that was developed in 1991 at $2M and has been indexed to average hourly earnings since that date."</f>
        <v>The VOSL for this example is $5,000,000
The Ministry of Transport’s Social Cost of Road Crashes 2013 update gives a VOSL in 2013 of $3.85M. This is a number that was developed in 1991 at $2M and has been indexed to average hourly earnings since that date.</v>
      </c>
      <c r="D92" s="64"/>
      <c r="E92" s="64"/>
      <c r="F92" s="64"/>
      <c r="G92" s="64"/>
      <c r="H92" s="64"/>
    </row>
  </sheetData>
  <mergeCells count="133">
    <mergeCell ref="A46:H46"/>
    <mergeCell ref="B42:D43"/>
    <mergeCell ref="B27:D28"/>
    <mergeCell ref="A29:H29"/>
    <mergeCell ref="B44:D45"/>
    <mergeCell ref="G45:H45"/>
    <mergeCell ref="A62:H62"/>
    <mergeCell ref="E44:H44"/>
    <mergeCell ref="A48:A53"/>
    <mergeCell ref="B48:H48"/>
    <mergeCell ref="B49:C49"/>
    <mergeCell ref="E27:H27"/>
    <mergeCell ref="A30:H30"/>
    <mergeCell ref="B32:D32"/>
    <mergeCell ref="A47:H47"/>
    <mergeCell ref="B54:C54"/>
    <mergeCell ref="B55:C55"/>
    <mergeCell ref="B56:C56"/>
    <mergeCell ref="B57:C57"/>
    <mergeCell ref="B58:C58"/>
    <mergeCell ref="B50:C50"/>
    <mergeCell ref="A39:A41"/>
    <mergeCell ref="B52:C52"/>
    <mergeCell ref="A42:A45"/>
    <mergeCell ref="A72:A77"/>
    <mergeCell ref="B72:H72"/>
    <mergeCell ref="B73:C73"/>
    <mergeCell ref="E73:G73"/>
    <mergeCell ref="B74:C74"/>
    <mergeCell ref="E74:G74"/>
    <mergeCell ref="B75:C75"/>
    <mergeCell ref="E75:G75"/>
    <mergeCell ref="B66:D67"/>
    <mergeCell ref="E66:H66"/>
    <mergeCell ref="B68:D69"/>
    <mergeCell ref="E68:H68"/>
    <mergeCell ref="G69:H69"/>
    <mergeCell ref="B25:H25"/>
    <mergeCell ref="A27:A28"/>
    <mergeCell ref="B33:D33"/>
    <mergeCell ref="A78:H78"/>
    <mergeCell ref="A84:A85"/>
    <mergeCell ref="B85:C85"/>
    <mergeCell ref="D85:F85"/>
    <mergeCell ref="G85:H85"/>
    <mergeCell ref="B84:H84"/>
    <mergeCell ref="E51:G51"/>
    <mergeCell ref="E52:G52"/>
    <mergeCell ref="E53:G53"/>
    <mergeCell ref="A66:A69"/>
    <mergeCell ref="A63:A65"/>
    <mergeCell ref="E49:G49"/>
    <mergeCell ref="E50:G50"/>
    <mergeCell ref="B53:C53"/>
    <mergeCell ref="B76:C76"/>
    <mergeCell ref="E76:G76"/>
    <mergeCell ref="B77:C77"/>
    <mergeCell ref="E77:G77"/>
    <mergeCell ref="B51:C51"/>
    <mergeCell ref="A54:A61"/>
    <mergeCell ref="B61:H61"/>
    <mergeCell ref="G6:H6"/>
    <mergeCell ref="B20:H20"/>
    <mergeCell ref="E6:F6"/>
    <mergeCell ref="C7:D7"/>
    <mergeCell ref="A10:H10"/>
    <mergeCell ref="G7:H7"/>
    <mergeCell ref="E7:F7"/>
    <mergeCell ref="B26:H26"/>
    <mergeCell ref="B34:D34"/>
    <mergeCell ref="E31:H31"/>
    <mergeCell ref="A31:A38"/>
    <mergeCell ref="B35:D35"/>
    <mergeCell ref="B36:D36"/>
    <mergeCell ref="B37:D37"/>
    <mergeCell ref="B38:D38"/>
    <mergeCell ref="E32:H32"/>
    <mergeCell ref="E33:H33"/>
    <mergeCell ref="E34:H34"/>
    <mergeCell ref="E35:H35"/>
    <mergeCell ref="E36:H36"/>
    <mergeCell ref="E37:H37"/>
    <mergeCell ref="E38:H38"/>
    <mergeCell ref="B31:D31"/>
    <mergeCell ref="A24:A26"/>
    <mergeCell ref="C88:H88"/>
    <mergeCell ref="A71:H71"/>
    <mergeCell ref="A1:H1"/>
    <mergeCell ref="A4:H4"/>
    <mergeCell ref="A8:H8"/>
    <mergeCell ref="A11:H11"/>
    <mergeCell ref="A20:A23"/>
    <mergeCell ref="A12:A19"/>
    <mergeCell ref="B12:H12"/>
    <mergeCell ref="D13:H13"/>
    <mergeCell ref="D14:H14"/>
    <mergeCell ref="D15:H15"/>
    <mergeCell ref="D16:H16"/>
    <mergeCell ref="D17:H17"/>
    <mergeCell ref="D18:H18"/>
    <mergeCell ref="C21:H21"/>
    <mergeCell ref="C22:H22"/>
    <mergeCell ref="C23:H23"/>
    <mergeCell ref="C5:D5"/>
    <mergeCell ref="A70:H70"/>
    <mergeCell ref="A79:A83"/>
    <mergeCell ref="E5:F5"/>
    <mergeCell ref="G5:H5"/>
    <mergeCell ref="C6:D6"/>
    <mergeCell ref="C91:H91"/>
    <mergeCell ref="C90:H90"/>
    <mergeCell ref="C92:H92"/>
    <mergeCell ref="B59:C59"/>
    <mergeCell ref="B60:F60"/>
    <mergeCell ref="B9:H9"/>
    <mergeCell ref="C2:H2"/>
    <mergeCell ref="C3:H3"/>
    <mergeCell ref="C89:H89"/>
    <mergeCell ref="C87:H87"/>
    <mergeCell ref="E80:H80"/>
    <mergeCell ref="E82:H82"/>
    <mergeCell ref="E81:H81"/>
    <mergeCell ref="B83:H83"/>
    <mergeCell ref="B64:H64"/>
    <mergeCell ref="B65:H65"/>
    <mergeCell ref="B79:D79"/>
    <mergeCell ref="E79:H79"/>
    <mergeCell ref="B80:C80"/>
    <mergeCell ref="B81:C81"/>
    <mergeCell ref="B82:C82"/>
    <mergeCell ref="B40:H40"/>
    <mergeCell ref="B41:H41"/>
    <mergeCell ref="E42:H42"/>
  </mergeCells>
  <conditionalFormatting sqref="D80:D81">
    <cfRule type="containsText" dxfId="1" priority="1" operator="containsText" text="No">
      <formula>NOT(ISERROR(SEARCH("No",D80)))</formula>
    </cfRule>
    <cfRule type="containsText" dxfId="0" priority="2" operator="containsText" text="Yes">
      <formula>NOT(ISERROR(SEARCH("Yes",D80)))</formula>
    </cfRule>
  </conditionalFormatting>
  <printOptions horizontalCentered="1"/>
  <pageMargins left="0.70866141732283472" right="0.70866141732283472" top="0.74803149606299213" bottom="0.74803149606299213" header="0.31496062992125984" footer="0.31496062992125984"/>
  <pageSetup paperSize="9" scale="69" fitToHeight="2" orientation="portrait" r:id="rId1"/>
  <headerFooter>
    <oddHeader>&amp;L&amp;"Arial Narrow,Regular"&amp;12Greymouth Petroleum&amp;C&amp;"Arial Narrow,Regular"&amp;12ALARP FORM&amp;R&amp;"Arial Narrow,Regular"&amp;12Kowhai Production Station</oddHeader>
    <oddFooter>&amp;L&amp;"Arial Narrow,Regular"&amp;12 820-AF-0001&amp;C&amp;"Arial Narrow,Regular"&amp;12&amp;P of &amp;N&amp;R&amp;"Arial Narrow,Regular"&amp;12Rev A</oddFooter>
  </headerFooter>
  <rowBreaks count="1" manualBreakCount="1">
    <brk id="61" max="1638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5E1A41DCE9FC644AF1847C8B6B93D81" ma:contentTypeVersion="2" ma:contentTypeDescription="Create a new document." ma:contentTypeScope="" ma:versionID="af0299199bc2899fba2fa8625c51cac7">
  <xsd:schema xmlns:xsd="http://www.w3.org/2001/XMLSchema" xmlns:xs="http://www.w3.org/2001/XMLSchema" xmlns:p="http://schemas.microsoft.com/office/2006/metadata/properties" xmlns:ns2="73cb6031-d037-4612-9203-4de33bacff62" targetNamespace="http://schemas.microsoft.com/office/2006/metadata/properties" ma:root="true" ma:fieldsID="e606eb2205ff3a25734ff080c257d12e" ns2:_="">
    <xsd:import namespace="73cb6031-d037-4612-9203-4de33bacff62"/>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cb6031-d037-4612-9203-4de33bacff62"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7F702B-EA51-4E16-B168-FA96B89ED9C9}">
  <ds:schemaRefs>
    <ds:schemaRef ds:uri="http://schemas.microsoft.com/sharepoint/v3/contenttype/forms"/>
  </ds:schemaRefs>
</ds:datastoreItem>
</file>

<file path=customXml/itemProps2.xml><?xml version="1.0" encoding="utf-8"?>
<ds:datastoreItem xmlns:ds="http://schemas.openxmlformats.org/officeDocument/2006/customXml" ds:itemID="{F6588DAC-B53A-4140-BFEA-055C057E45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cb6031-d037-4612-9203-4de33bacff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90DB9B3-69C9-40BA-99B5-1D298571F08A}">
  <ds:schemaRefs>
    <ds:schemaRef ds:uri="http://schemas.microsoft.com/office/infopath/2007/PartnerControls"/>
    <ds:schemaRef ds:uri="http://purl.org/dc/terms/"/>
    <ds:schemaRef ds:uri="http://www.w3.org/XML/1998/namespace"/>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73cb6031-d037-4612-9203-4de33bacff62"/>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ALARP form</vt:lpstr>
    </vt:vector>
  </TitlesOfParts>
  <Company>SSL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Peter Hewett</cp:lastModifiedBy>
  <cp:lastPrinted>2014-09-09T03:35:45Z</cp:lastPrinted>
  <dcterms:created xsi:type="dcterms:W3CDTF">2012-12-13T22:06:52Z</dcterms:created>
  <dcterms:modified xsi:type="dcterms:W3CDTF">2017-10-03T01:15:35Z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0x010100A5E1A41DCE9FC644AF1847C8B6B93D81</vt:lpwstr>
  </property>
</Properties>
</file>